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Users\daiane.rosa\Desktop\"/>
    </mc:Choice>
  </mc:AlternateContent>
  <xr:revisionPtr revIDLastSave="0" documentId="8_{9FA0ED35-6BBD-4B92-A772-093DD9199EB8}" xr6:coauthVersionLast="36" xr6:coauthVersionMax="36" xr10:uidLastSave="{00000000-0000-0000-0000-000000000000}"/>
  <bookViews>
    <workbookView xWindow="-120" yWindow="-120" windowWidth="28920" windowHeight="12225" xr2:uid="{00000000-000D-0000-FFFF-FFFF00000000}"/>
  </bookViews>
  <sheets>
    <sheet name="Folha1" sheetId="1" r:id="rId1"/>
    <sheet name="Planilha1" sheetId="2" r:id="rId2"/>
  </sheets>
  <definedNames>
    <definedName name="_xlnm.Print_Area" localSheetId="0">Folha1!$B$2:$E$64</definedName>
    <definedName name="_xlnm.Print_Area" localSheetId="1">Planilha1!#REF!</definedName>
  </definedNames>
  <calcPr calcId="181029"/>
</workbook>
</file>

<file path=xl/calcChain.xml><?xml version="1.0" encoding="utf-8"?>
<calcChain xmlns="http://schemas.openxmlformats.org/spreadsheetml/2006/main">
  <c r="AV65" i="1" l="1"/>
  <c r="DI44" i="2" l="1"/>
  <c r="DI43" i="2"/>
  <c r="DI47" i="2" l="1"/>
  <c r="DI45" i="2"/>
  <c r="DI46" i="2"/>
  <c r="DR37" i="2"/>
  <c r="DR36" i="2"/>
  <c r="BA29" i="2"/>
  <c r="BA28" i="2"/>
  <c r="DR38" i="2" l="1"/>
  <c r="DR40" i="2"/>
  <c r="DR39" i="2"/>
  <c r="BA30" i="2"/>
  <c r="BA31" i="2"/>
  <c r="BA32" i="2"/>
  <c r="EA26" i="2"/>
  <c r="EA25" i="2"/>
  <c r="EG14" i="2"/>
  <c r="EG13" i="2"/>
  <c r="ED14" i="2"/>
  <c r="ED13" i="2"/>
  <c r="EA27" i="2" l="1"/>
  <c r="EA28" i="2"/>
  <c r="EA29" i="2"/>
  <c r="EG15" i="2"/>
  <c r="EG16" i="2"/>
  <c r="EG17" i="2"/>
  <c r="ED17" i="2"/>
  <c r="ED15" i="2"/>
  <c r="ED16" i="2"/>
  <c r="CZ8" i="2" l="1"/>
  <c r="CZ9" i="2"/>
  <c r="CZ19" i="2"/>
  <c r="CZ20" i="2"/>
  <c r="CZ28" i="2"/>
  <c r="CZ29" i="2"/>
  <c r="CZ38" i="2"/>
  <c r="CZ39" i="2"/>
  <c r="CZ40" i="2" s="1"/>
  <c r="CB51" i="2"/>
  <c r="CB50" i="2"/>
  <c r="CZ41" i="2" l="1"/>
  <c r="CZ10" i="2"/>
  <c r="CZ22" i="2"/>
  <c r="CZ42" i="2"/>
  <c r="CZ32" i="2"/>
  <c r="CZ23" i="2"/>
  <c r="CZ21" i="2"/>
  <c r="CB53" i="2"/>
  <c r="CZ12" i="2"/>
  <c r="CZ31" i="2"/>
  <c r="CZ30" i="2"/>
  <c r="CZ11" i="2"/>
  <c r="CB54" i="2"/>
  <c r="CB52" i="2"/>
  <c r="FN32" i="2" l="1"/>
  <c r="FN33" i="2"/>
  <c r="FN21" i="2"/>
  <c r="FN22" i="2"/>
  <c r="FN9" i="2"/>
  <c r="FN10" i="2"/>
  <c r="FB24" i="2"/>
  <c r="FB25" i="2"/>
  <c r="FB11" i="2"/>
  <c r="FB10" i="2"/>
  <c r="EJ42" i="2"/>
  <c r="EJ43" i="2"/>
  <c r="EJ28" i="2"/>
  <c r="EJ29" i="2"/>
  <c r="EJ12" i="2"/>
  <c r="EJ13" i="2"/>
  <c r="DU7" i="2"/>
  <c r="DU8" i="2"/>
  <c r="DO11" i="2"/>
  <c r="DO12" i="2"/>
  <c r="AX55" i="2"/>
  <c r="AX42" i="2"/>
  <c r="AX28" i="2"/>
  <c r="AU49" i="1"/>
  <c r="AV49" i="1" s="1"/>
  <c r="AV48" i="1"/>
  <c r="AV5" i="1"/>
  <c r="AV6" i="1"/>
  <c r="AV7" i="1"/>
  <c r="AV8" i="1"/>
  <c r="AV9" i="1"/>
  <c r="AV10" i="1"/>
  <c r="AV11" i="1"/>
  <c r="AV12" i="1"/>
  <c r="AV13" i="1"/>
  <c r="AV14" i="1"/>
  <c r="AV15" i="1"/>
  <c r="AV16" i="1"/>
  <c r="AV17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V30" i="1"/>
  <c r="AV31" i="1"/>
  <c r="AV32" i="1"/>
  <c r="AV33" i="1"/>
  <c r="AV34" i="1"/>
  <c r="AV35" i="1"/>
  <c r="AV36" i="1"/>
  <c r="AV37" i="1"/>
  <c r="AV38" i="1"/>
  <c r="AV39" i="1"/>
  <c r="AV40" i="1"/>
  <c r="AV41" i="1"/>
  <c r="AV42" i="1"/>
  <c r="AV43" i="1"/>
  <c r="AV44" i="1"/>
  <c r="AV45" i="1"/>
  <c r="AV46" i="1"/>
  <c r="AV47" i="1"/>
  <c r="AV50" i="1"/>
  <c r="AV51" i="1"/>
  <c r="AV52" i="1"/>
  <c r="AV53" i="1"/>
  <c r="AV54" i="1"/>
  <c r="AV55" i="1"/>
  <c r="AV56" i="1"/>
  <c r="AV57" i="1"/>
  <c r="AV58" i="1"/>
  <c r="AV59" i="1"/>
  <c r="AV60" i="1"/>
  <c r="AV61" i="1"/>
  <c r="AV62" i="1"/>
  <c r="AV63" i="1"/>
  <c r="AV64" i="1"/>
  <c r="AV4" i="1"/>
  <c r="EA5" i="2"/>
  <c r="DX6" i="2"/>
  <c r="EA6" i="2"/>
  <c r="BA7" i="2"/>
  <c r="DR7" i="2"/>
  <c r="DX7" i="2"/>
  <c r="Z8" i="2"/>
  <c r="AF8" i="2"/>
  <c r="BA8" i="2"/>
  <c r="BM8" i="2"/>
  <c r="DR8" i="2"/>
  <c r="EM8" i="2"/>
  <c r="FQ8" i="2"/>
  <c r="FZ8" i="2"/>
  <c r="Q9" i="2"/>
  <c r="Z9" i="2"/>
  <c r="AF9" i="2"/>
  <c r="BG9" i="2"/>
  <c r="BM9" i="2"/>
  <c r="BY9" i="2"/>
  <c r="DC9" i="2"/>
  <c r="DF9" i="2"/>
  <c r="DI9" i="2"/>
  <c r="EM9" i="2"/>
  <c r="EP9" i="2"/>
  <c r="ES9" i="2"/>
  <c r="FH9" i="2"/>
  <c r="FK9" i="2"/>
  <c r="FQ9" i="2"/>
  <c r="FT9" i="2"/>
  <c r="FW9" i="2"/>
  <c r="FZ9" i="2"/>
  <c r="E10" i="2"/>
  <c r="Q10" i="2"/>
  <c r="AO10" i="2"/>
  <c r="BG10" i="2"/>
  <c r="BJ10" i="2"/>
  <c r="BP10" i="2"/>
  <c r="BY10" i="2"/>
  <c r="CB10" i="2"/>
  <c r="DC10" i="2"/>
  <c r="DF10" i="2"/>
  <c r="DI10" i="2"/>
  <c r="EP10" i="2"/>
  <c r="ES10" i="2"/>
  <c r="FH10" i="2"/>
  <c r="FK10" i="2"/>
  <c r="FT10" i="2"/>
  <c r="FW10" i="2"/>
  <c r="E11" i="2"/>
  <c r="H11" i="2"/>
  <c r="K11" i="2"/>
  <c r="N11" i="2"/>
  <c r="T11" i="2"/>
  <c r="W11" i="2"/>
  <c r="AI11" i="2"/>
  <c r="AL11" i="2"/>
  <c r="AO11" i="2"/>
  <c r="AU11" i="2"/>
  <c r="AX12" i="2"/>
  <c r="BJ11" i="2"/>
  <c r="BP11" i="2"/>
  <c r="BS11" i="2"/>
  <c r="CB11" i="2"/>
  <c r="CE11" i="2"/>
  <c r="CQ11" i="2"/>
  <c r="CW11" i="2"/>
  <c r="EV11" i="2"/>
  <c r="EY11" i="2"/>
  <c r="FE11" i="2"/>
  <c r="B12" i="2"/>
  <c r="H12" i="2"/>
  <c r="K12" i="2"/>
  <c r="N12" i="2"/>
  <c r="T12" i="2"/>
  <c r="W12" i="2"/>
  <c r="AC12" i="2"/>
  <c r="AI12" i="2"/>
  <c r="AL12" i="2"/>
  <c r="AU12" i="2"/>
  <c r="AX13" i="2"/>
  <c r="BD12" i="2"/>
  <c r="BS12" i="2"/>
  <c r="BV12" i="2"/>
  <c r="CE12" i="2"/>
  <c r="CH12" i="2"/>
  <c r="CN12" i="2"/>
  <c r="CQ12" i="2"/>
  <c r="CT12" i="2"/>
  <c r="CW12" i="2"/>
  <c r="DL12" i="2"/>
  <c r="EV12" i="2"/>
  <c r="EY12" i="2"/>
  <c r="FE12" i="2"/>
  <c r="B13" i="2"/>
  <c r="AC13" i="2"/>
  <c r="AR13" i="2"/>
  <c r="BD13" i="2"/>
  <c r="BV13" i="2"/>
  <c r="CH13" i="2"/>
  <c r="CK13" i="2"/>
  <c r="CN13" i="2"/>
  <c r="CT13" i="2"/>
  <c r="DL13" i="2"/>
  <c r="AR14" i="2"/>
  <c r="CK14" i="2"/>
  <c r="EA14" i="2"/>
  <c r="EA15" i="2"/>
  <c r="BA16" i="2"/>
  <c r="DX16" i="2"/>
  <c r="BA17" i="2"/>
  <c r="DR17" i="2"/>
  <c r="DU18" i="2"/>
  <c r="DX17" i="2"/>
  <c r="DR18" i="2"/>
  <c r="DU19" i="2"/>
  <c r="FZ19" i="2"/>
  <c r="BM20" i="2"/>
  <c r="DF20" i="2"/>
  <c r="FH20" i="2"/>
  <c r="FQ20" i="2"/>
  <c r="FZ20" i="2"/>
  <c r="BM21" i="2"/>
  <c r="DF21" i="2"/>
  <c r="EP21" i="2"/>
  <c r="FH21" i="2"/>
  <c r="FK21" i="2"/>
  <c r="FQ21" i="2"/>
  <c r="BJ22" i="2"/>
  <c r="BY22" i="2"/>
  <c r="DC22" i="2"/>
  <c r="DI22" i="2"/>
  <c r="EP22" i="2"/>
  <c r="ES22" i="2"/>
  <c r="FK22" i="2"/>
  <c r="FT22" i="2"/>
  <c r="FW22" i="2"/>
  <c r="AO23" i="2"/>
  <c r="BJ23" i="2"/>
  <c r="BY23" i="2"/>
  <c r="CE23" i="2"/>
  <c r="DC23" i="2"/>
  <c r="DI23" i="2"/>
  <c r="ES23" i="2"/>
  <c r="FT23" i="2"/>
  <c r="FW23" i="2"/>
  <c r="K24" i="2"/>
  <c r="AO24" i="2"/>
  <c r="BG24" i="2"/>
  <c r="CB24" i="2"/>
  <c r="CE24" i="2"/>
  <c r="E25" i="2"/>
  <c r="H25" i="2"/>
  <c r="K25" i="2"/>
  <c r="W25" i="2"/>
  <c r="AU25" i="2"/>
  <c r="BD25" i="2"/>
  <c r="BG25" i="2"/>
  <c r="BP25" i="2"/>
  <c r="BS25" i="2"/>
  <c r="CB25" i="2"/>
  <c r="CQ25" i="2"/>
  <c r="CT25" i="2"/>
  <c r="CW25" i="2"/>
  <c r="EV25" i="2"/>
  <c r="EY25" i="2"/>
  <c r="E26" i="2"/>
  <c r="H26" i="2"/>
  <c r="N26" i="2"/>
  <c r="T26" i="2"/>
  <c r="W26" i="2"/>
  <c r="AI26" i="2"/>
  <c r="AL26" i="2"/>
  <c r="AU26" i="2"/>
  <c r="BD26" i="2"/>
  <c r="BP26" i="2"/>
  <c r="BS26" i="2"/>
  <c r="CN26" i="2"/>
  <c r="CQ26" i="2"/>
  <c r="CT26" i="2"/>
  <c r="CW26" i="2"/>
  <c r="DR26" i="2"/>
  <c r="EV26" i="2"/>
  <c r="EY26" i="2"/>
  <c r="FE26" i="2"/>
  <c r="N27" i="2"/>
  <c r="T27" i="2"/>
  <c r="AI27" i="2"/>
  <c r="AL27" i="2"/>
  <c r="AX29" i="2"/>
  <c r="BV27" i="2"/>
  <c r="CH27" i="2"/>
  <c r="CN27" i="2"/>
  <c r="DR27" i="2"/>
  <c r="DU28" i="2"/>
  <c r="FE27" i="2"/>
  <c r="B28" i="2"/>
  <c r="BV28" i="2"/>
  <c r="CH28" i="2"/>
  <c r="DL28" i="2"/>
  <c r="DU29" i="2"/>
  <c r="B29" i="2"/>
  <c r="DL29" i="2"/>
  <c r="AR30" i="2"/>
  <c r="CK30" i="2"/>
  <c r="DF30" i="2"/>
  <c r="AR31" i="2"/>
  <c r="BM31" i="2"/>
  <c r="CK31" i="2"/>
  <c r="DF31" i="2"/>
  <c r="FK31" i="2"/>
  <c r="BM32" i="2"/>
  <c r="EP32" i="2"/>
  <c r="FK32" i="2"/>
  <c r="BJ33" i="2"/>
  <c r="DI33" i="2"/>
  <c r="EP33" i="2"/>
  <c r="ES33" i="2"/>
  <c r="AO34" i="2"/>
  <c r="BJ34" i="2"/>
  <c r="DC34" i="2"/>
  <c r="DI34" i="2"/>
  <c r="ES34" i="2"/>
  <c r="FB36" i="2"/>
  <c r="FW34" i="2"/>
  <c r="AO35" i="2"/>
  <c r="CB35" i="2"/>
  <c r="CQ35" i="2"/>
  <c r="DC35" i="2"/>
  <c r="FB37" i="2"/>
  <c r="FW35" i="2"/>
  <c r="AU36" i="2"/>
  <c r="BD36" i="2"/>
  <c r="BG36" i="2"/>
  <c r="BP36" i="2"/>
  <c r="CB36" i="2"/>
  <c r="CQ36" i="2"/>
  <c r="CT36" i="2"/>
  <c r="N37" i="2"/>
  <c r="W37" i="2"/>
  <c r="AU37" i="2"/>
  <c r="BD37" i="2"/>
  <c r="BG37" i="2"/>
  <c r="BP37" i="2"/>
  <c r="BS37" i="2"/>
  <c r="CT37" i="2"/>
  <c r="CW37" i="2"/>
  <c r="EV37" i="2"/>
  <c r="EY37" i="2"/>
  <c r="N38" i="2"/>
  <c r="T38" i="2"/>
  <c r="W38" i="2"/>
  <c r="AL38" i="2"/>
  <c r="BS38" i="2"/>
  <c r="CW38" i="2"/>
  <c r="EV38" i="2"/>
  <c r="EY38" i="2"/>
  <c r="E39" i="2"/>
  <c r="T39" i="2"/>
  <c r="AI39" i="2"/>
  <c r="AL39" i="2"/>
  <c r="E40" i="2"/>
  <c r="AI40" i="2"/>
  <c r="AX43" i="2"/>
  <c r="BV40" i="2"/>
  <c r="FE40" i="2"/>
  <c r="BV41" i="2"/>
  <c r="FE41" i="2"/>
  <c r="B42" i="2"/>
  <c r="B43" i="2"/>
  <c r="DL43" i="2"/>
  <c r="AR44" i="2"/>
  <c r="DC44" i="2"/>
  <c r="DL44" i="2"/>
  <c r="AR45" i="2"/>
  <c r="DC45" i="2"/>
  <c r="AL48" i="2"/>
  <c r="AL49" i="2"/>
  <c r="AX56" i="2"/>
  <c r="DL55" i="2"/>
  <c r="DL56" i="2"/>
  <c r="AX67" i="2"/>
  <c r="AX31" i="2" l="1"/>
  <c r="AX59" i="2"/>
  <c r="DI24" i="2"/>
  <c r="EP13" i="2"/>
  <c r="DC12" i="2"/>
  <c r="AX44" i="2"/>
  <c r="AR46" i="2"/>
  <c r="BS15" i="2"/>
  <c r="DC13" i="2"/>
  <c r="EA16" i="2"/>
  <c r="DL15" i="2"/>
  <c r="EM12" i="2"/>
  <c r="DC24" i="2"/>
  <c r="W14" i="2"/>
  <c r="N30" i="2"/>
  <c r="AL50" i="2"/>
  <c r="K26" i="2"/>
  <c r="BY11" i="2"/>
  <c r="CH30" i="2"/>
  <c r="BY26" i="2"/>
  <c r="DC36" i="2"/>
  <c r="BG28" i="2"/>
  <c r="FN13" i="2"/>
  <c r="CT40" i="2"/>
  <c r="FW13" i="2"/>
  <c r="CQ27" i="2"/>
  <c r="E12" i="2"/>
  <c r="CE26" i="2"/>
  <c r="E43" i="2"/>
  <c r="FH24" i="2"/>
  <c r="BY24" i="2"/>
  <c r="BM33" i="2"/>
  <c r="DF11" i="2"/>
  <c r="BP39" i="2"/>
  <c r="DC11" i="2"/>
  <c r="AU38" i="2"/>
  <c r="FN11" i="2"/>
  <c r="Z10" i="2"/>
  <c r="CH31" i="2"/>
  <c r="AO13" i="2"/>
  <c r="DU9" i="2"/>
  <c r="CT38" i="2"/>
  <c r="EV27" i="2"/>
  <c r="BG11" i="2"/>
  <c r="ES13" i="2"/>
  <c r="BD16" i="2"/>
  <c r="DL45" i="2"/>
  <c r="DU30" i="2"/>
  <c r="CK15" i="2"/>
  <c r="AI42" i="2"/>
  <c r="H29" i="2"/>
  <c r="DI11" i="2"/>
  <c r="DL57" i="2"/>
  <c r="DL14" i="2"/>
  <c r="EY13" i="2"/>
  <c r="BS14" i="2"/>
  <c r="E14" i="2"/>
  <c r="DX19" i="2"/>
  <c r="BS39" i="2"/>
  <c r="AI14" i="2"/>
  <c r="AR16" i="2"/>
  <c r="CW14" i="2"/>
  <c r="FW25" i="2"/>
  <c r="FK23" i="2"/>
  <c r="DU20" i="2"/>
  <c r="CQ15" i="2"/>
  <c r="FZ11" i="2"/>
  <c r="AX46" i="2"/>
  <c r="DI35" i="2"/>
  <c r="DL46" i="2"/>
  <c r="CB38" i="2"/>
  <c r="AL14" i="2"/>
  <c r="FK33" i="2"/>
  <c r="CT14" i="2"/>
  <c r="CB13" i="2"/>
  <c r="BM10" i="2"/>
  <c r="CQ37" i="2"/>
  <c r="FW38" i="2"/>
  <c r="FT12" i="2"/>
  <c r="AF12" i="2"/>
  <c r="BP40" i="2"/>
  <c r="BA20" i="2"/>
  <c r="AO12" i="2"/>
  <c r="AU15" i="2"/>
  <c r="BP12" i="2"/>
  <c r="Z12" i="2"/>
  <c r="T28" i="2"/>
  <c r="FT24" i="2"/>
  <c r="FN35" i="2"/>
  <c r="FH23" i="2"/>
  <c r="FH22" i="2"/>
  <c r="AF11" i="2"/>
  <c r="FH11" i="2"/>
  <c r="CB37" i="2"/>
  <c r="FB39" i="2"/>
  <c r="H27" i="2"/>
  <c r="BP27" i="2"/>
  <c r="H28" i="2"/>
  <c r="FB27" i="2"/>
  <c r="W15" i="2"/>
  <c r="CE15" i="2"/>
  <c r="Z11" i="2"/>
  <c r="AO14" i="2"/>
  <c r="DL58" i="2"/>
  <c r="DL47" i="2"/>
  <c r="CW27" i="2"/>
  <c r="ES26" i="2"/>
  <c r="CB12" i="2"/>
  <c r="ES12" i="2"/>
  <c r="Q13" i="2"/>
  <c r="CT28" i="2"/>
  <c r="FK24" i="2"/>
  <c r="AU14" i="2"/>
  <c r="BS13" i="2"/>
  <c r="B30" i="2"/>
  <c r="AU27" i="2"/>
  <c r="CQ28" i="2"/>
  <c r="B16" i="2"/>
  <c r="EM11" i="2"/>
  <c r="AL28" i="2"/>
  <c r="CB14" i="2"/>
  <c r="CW13" i="2"/>
  <c r="FW11" i="2"/>
  <c r="BJ12" i="2"/>
  <c r="DX9" i="2"/>
  <c r="B44" i="2"/>
  <c r="DR30" i="2"/>
  <c r="AI29" i="2"/>
  <c r="BY25" i="2"/>
  <c r="BP13" i="2"/>
  <c r="CT15" i="2"/>
  <c r="FT13" i="2"/>
  <c r="DU11" i="2"/>
  <c r="EY14" i="2"/>
  <c r="FQ10" i="2"/>
  <c r="EA8" i="2"/>
  <c r="T41" i="2"/>
  <c r="N40" i="2"/>
  <c r="AO27" i="2"/>
  <c r="CK34" i="2"/>
  <c r="K27" i="2"/>
  <c r="EY15" i="2"/>
  <c r="AC14" i="2"/>
  <c r="FK12" i="2"/>
  <c r="BG12" i="2"/>
  <c r="BA9" i="2"/>
  <c r="BY13" i="2"/>
  <c r="CQ14" i="2"/>
  <c r="FK34" i="2"/>
  <c r="CW28" i="2"/>
  <c r="BS27" i="2"/>
  <c r="CE27" i="2"/>
  <c r="E13" i="2"/>
  <c r="AI15" i="2"/>
  <c r="FT11" i="2"/>
  <c r="BJ14" i="2"/>
  <c r="FH12" i="2"/>
  <c r="CW40" i="2"/>
  <c r="BV29" i="2"/>
  <c r="CB28" i="2"/>
  <c r="DC46" i="2"/>
  <c r="CB39" i="2"/>
  <c r="BG40" i="2"/>
  <c r="DL30" i="2"/>
  <c r="BG27" i="2"/>
  <c r="DU22" i="2"/>
  <c r="CH15" i="2"/>
  <c r="FN12" i="2"/>
  <c r="BP14" i="2"/>
  <c r="FB13" i="2"/>
  <c r="B45" i="2"/>
  <c r="DL59" i="2"/>
  <c r="BV44" i="2"/>
  <c r="AL41" i="2"/>
  <c r="BD38" i="2"/>
  <c r="DC38" i="2"/>
  <c r="CK32" i="2"/>
  <c r="FE28" i="2"/>
  <c r="AI28" i="2"/>
  <c r="N29" i="2"/>
  <c r="DR19" i="2"/>
  <c r="FE15" i="2"/>
  <c r="BM11" i="2"/>
  <c r="T13" i="2"/>
  <c r="EP11" i="2"/>
  <c r="BA10" i="2"/>
  <c r="DX8" i="2"/>
  <c r="CT39" i="2"/>
  <c r="CW15" i="2"/>
  <c r="AL13" i="2"/>
  <c r="CQ39" i="2"/>
  <c r="AX45" i="2"/>
  <c r="BM35" i="2"/>
  <c r="CW29" i="2"/>
  <c r="BD28" i="2"/>
  <c r="BA18" i="2"/>
  <c r="AR15" i="2"/>
  <c r="CK16" i="2"/>
  <c r="N13" i="2"/>
  <c r="EM10" i="2"/>
  <c r="FZ12" i="2"/>
  <c r="B46" i="2"/>
  <c r="E27" i="2"/>
  <c r="N39" i="2"/>
  <c r="W41" i="2"/>
  <c r="ES37" i="2"/>
  <c r="FK25" i="2"/>
  <c r="W27" i="2"/>
  <c r="BM22" i="2"/>
  <c r="CE13" i="2"/>
  <c r="EV14" i="2"/>
  <c r="BA11" i="2"/>
  <c r="H15" i="2"/>
  <c r="AR34" i="2"/>
  <c r="EP34" i="2"/>
  <c r="DU32" i="2"/>
  <c r="EY27" i="2"/>
  <c r="EJ15" i="2"/>
  <c r="EJ44" i="2"/>
  <c r="AU28" i="2"/>
  <c r="AR17" i="2"/>
  <c r="E42" i="2"/>
  <c r="EV41" i="2"/>
  <c r="CT27" i="2"/>
  <c r="EV29" i="2"/>
  <c r="FB26" i="2"/>
  <c r="FZ23" i="2"/>
  <c r="BV14" i="2"/>
  <c r="BD15" i="2"/>
  <c r="DO14" i="2"/>
  <c r="DR11" i="2"/>
  <c r="BM12" i="2"/>
  <c r="AX16" i="2"/>
  <c r="AX30" i="2"/>
  <c r="ES25" i="2"/>
  <c r="EJ14" i="2"/>
  <c r="FW36" i="2"/>
  <c r="AX57" i="2"/>
  <c r="BV42" i="2"/>
  <c r="AL40" i="2"/>
  <c r="ES36" i="2"/>
  <c r="FK35" i="2"/>
  <c r="BV30" i="2"/>
  <c r="CT29" i="2"/>
  <c r="DR28" i="2"/>
  <c r="N28" i="2"/>
  <c r="CH29" i="2"/>
  <c r="DC25" i="2"/>
  <c r="AO25" i="2"/>
  <c r="BM24" i="2"/>
  <c r="T15" i="2"/>
  <c r="CE14" i="2"/>
  <c r="T14" i="2"/>
  <c r="DF13" i="2"/>
  <c r="B14" i="2"/>
  <c r="DO13" i="2"/>
  <c r="BV16" i="2"/>
  <c r="DR10" i="2"/>
  <c r="CH14" i="2"/>
  <c r="BY12" i="2"/>
  <c r="DX10" i="2"/>
  <c r="BJ37" i="2"/>
  <c r="BV31" i="2"/>
  <c r="AX32" i="2"/>
  <c r="CQ29" i="2"/>
  <c r="DL31" i="2"/>
  <c r="FW26" i="2"/>
  <c r="T29" i="2"/>
  <c r="E28" i="2"/>
  <c r="K28" i="2"/>
  <c r="BM23" i="2"/>
  <c r="FZ21" i="2"/>
  <c r="N15" i="2"/>
  <c r="N14" i="2"/>
  <c r="DL16" i="2"/>
  <c r="FZ10" i="2"/>
  <c r="AF10" i="2"/>
  <c r="EV40" i="2"/>
  <c r="DF32" i="2"/>
  <c r="EY28" i="2"/>
  <c r="DI37" i="2"/>
  <c r="DI25" i="2"/>
  <c r="W39" i="2"/>
  <c r="BP38" i="2"/>
  <c r="DI36" i="2"/>
  <c r="ES35" i="2"/>
  <c r="B31" i="2"/>
  <c r="CB27" i="2"/>
  <c r="FE29" i="2"/>
  <c r="CN30" i="2"/>
  <c r="BA19" i="2"/>
  <c r="CH16" i="2"/>
  <c r="B15" i="2"/>
  <c r="BJ13" i="2"/>
  <c r="DF12" i="2"/>
  <c r="EJ16" i="2"/>
  <c r="AL15" i="2"/>
  <c r="FB38" i="2"/>
  <c r="CK33" i="2"/>
  <c r="DC48" i="2"/>
  <c r="EP35" i="2"/>
  <c r="AI30" i="2"/>
  <c r="FB28" i="2"/>
  <c r="FN23" i="2"/>
  <c r="BG13" i="2"/>
  <c r="FB12" i="2"/>
  <c r="DU10" i="2"/>
  <c r="DI26" i="2"/>
  <c r="AL51" i="2"/>
  <c r="FE43" i="2"/>
  <c r="BD29" i="2"/>
  <c r="AR48" i="2"/>
  <c r="AR47" i="2"/>
  <c r="W40" i="2"/>
  <c r="BM34" i="2"/>
  <c r="DL32" i="2"/>
  <c r="FN36" i="2"/>
  <c r="T30" i="2"/>
  <c r="BD27" i="2"/>
  <c r="CB26" i="2"/>
  <c r="BJ26" i="2"/>
  <c r="FK13" i="2"/>
  <c r="CQ13" i="2"/>
  <c r="DR9" i="2"/>
  <c r="FQ11" i="2"/>
  <c r="DC26" i="2"/>
  <c r="EP12" i="2"/>
  <c r="E41" i="2"/>
  <c r="CQ38" i="2"/>
  <c r="DU31" i="2"/>
  <c r="EV28" i="2"/>
  <c r="ES24" i="2"/>
  <c r="FT26" i="2"/>
  <c r="FQ22" i="2"/>
  <c r="DU21" i="2"/>
  <c r="BD14" i="2"/>
  <c r="FH13" i="2"/>
  <c r="AU13" i="2"/>
  <c r="FE13" i="2"/>
  <c r="CT16" i="2"/>
  <c r="FK11" i="2"/>
  <c r="DI12" i="2"/>
  <c r="AU29" i="2"/>
  <c r="EP24" i="2"/>
  <c r="FB40" i="2"/>
  <c r="BG39" i="2"/>
  <c r="BG26" i="2"/>
  <c r="EA17" i="2"/>
  <c r="AC16" i="2"/>
  <c r="DO15" i="2"/>
  <c r="FB14" i="2"/>
  <c r="CK17" i="2"/>
  <c r="K13" i="2"/>
  <c r="ES11" i="2"/>
  <c r="EJ46" i="2"/>
  <c r="AO37" i="2"/>
  <c r="W29" i="2"/>
  <c r="DF24" i="2"/>
  <c r="N41" i="2"/>
  <c r="EY40" i="2"/>
  <c r="DR29" i="2"/>
  <c r="EJ30" i="2"/>
  <c r="CN16" i="2"/>
  <c r="AX14" i="2"/>
  <c r="W13" i="2"/>
  <c r="EA9" i="2"/>
  <c r="AL42" i="2"/>
  <c r="T40" i="2"/>
  <c r="BV43" i="2"/>
  <c r="T42" i="2"/>
  <c r="AI41" i="2"/>
  <c r="BD39" i="2"/>
  <c r="AO38" i="2"/>
  <c r="DC37" i="2"/>
  <c r="DF34" i="2"/>
  <c r="DF33" i="2"/>
  <c r="EY29" i="2"/>
  <c r="E29" i="2"/>
  <c r="FT25" i="2"/>
  <c r="CE25" i="2"/>
  <c r="FQ23" i="2"/>
  <c r="DX20" i="2"/>
  <c r="CN15" i="2"/>
  <c r="AC15" i="2"/>
  <c r="EV13" i="2"/>
  <c r="H13" i="2"/>
  <c r="Q11" i="2"/>
  <c r="DC47" i="2"/>
  <c r="EY39" i="2"/>
  <c r="BJ36" i="2"/>
  <c r="BS29" i="2"/>
  <c r="CN28" i="2"/>
  <c r="W28" i="2"/>
  <c r="FN25" i="2"/>
  <c r="K14" i="2"/>
  <c r="Q12" i="2"/>
  <c r="FN34" i="2"/>
  <c r="AX58" i="2"/>
  <c r="FE44" i="2"/>
  <c r="BS40" i="2"/>
  <c r="AR32" i="2"/>
  <c r="AI43" i="2"/>
  <c r="EV39" i="2"/>
  <c r="AU39" i="2"/>
  <c r="B32" i="2"/>
  <c r="EJ31" i="2"/>
  <c r="BP29" i="2"/>
  <c r="AO26" i="2"/>
  <c r="FW24" i="2"/>
  <c r="DR20" i="2"/>
  <c r="EA18" i="2"/>
  <c r="H14" i="2"/>
  <c r="EA7" i="2"/>
  <c r="DF22" i="2"/>
  <c r="AX15" i="2"/>
  <c r="AL52" i="2"/>
  <c r="EY41" i="2"/>
  <c r="BD40" i="2"/>
  <c r="BJ35" i="2"/>
  <c r="AR33" i="2"/>
  <c r="FE30" i="2"/>
  <c r="FQ24" i="2"/>
  <c r="FZ22" i="2"/>
  <c r="DR21" i="2"/>
  <c r="BV15" i="2"/>
  <c r="K15" i="2"/>
  <c r="FW12" i="2"/>
  <c r="DX18" i="2"/>
  <c r="FE42" i="2"/>
  <c r="CW39" i="2"/>
  <c r="FW37" i="2"/>
  <c r="EP36" i="2"/>
  <c r="AO36" i="2"/>
  <c r="EJ32" i="2"/>
  <c r="AL30" i="2"/>
  <c r="BS28" i="2"/>
  <c r="BJ25" i="2"/>
  <c r="BJ24" i="2"/>
  <c r="EV15" i="2"/>
  <c r="CN14" i="2"/>
  <c r="AI13" i="2"/>
  <c r="EJ45" i="2"/>
  <c r="AU40" i="2"/>
  <c r="AL29" i="2"/>
  <c r="BP28" i="2"/>
  <c r="EP25" i="2"/>
  <c r="EP23" i="2"/>
  <c r="DI13" i="2"/>
  <c r="FQ12" i="2"/>
  <c r="FE14" i="2"/>
  <c r="CW41" i="2"/>
  <c r="DF23" i="2"/>
  <c r="FN24" i="2"/>
  <c r="BS41" i="2"/>
  <c r="BG38" i="2"/>
  <c r="CN29" i="2"/>
</calcChain>
</file>

<file path=xl/sharedStrings.xml><?xml version="1.0" encoding="utf-8"?>
<sst xmlns="http://schemas.openxmlformats.org/spreadsheetml/2006/main" count="2198" uniqueCount="303">
  <si>
    <t>ITEM</t>
  </si>
  <si>
    <t>ID SIGA</t>
  </si>
  <si>
    <t>DESCRIÇÃO</t>
  </si>
  <si>
    <t>UNID. DE MEDIDA</t>
  </si>
  <si>
    <t>QTD.</t>
  </si>
  <si>
    <t>SIGA</t>
  </si>
  <si>
    <t>PORTAL NACIONAL DE CONTRATAÇÕES PÚBLICAS</t>
  </si>
  <si>
    <t>COTAÇÃO ZÊNITE 2.0</t>
  </si>
  <si>
    <t>BANCO DE PREÇOS</t>
  </si>
  <si>
    <t>FORNECEDORES</t>
  </si>
  <si>
    <t>SITÍOS ELETRÔNICOS</t>
  </si>
  <si>
    <t>VALOR TOTAL ESTIMADO</t>
  </si>
  <si>
    <t>PARÂMETRO</t>
  </si>
  <si>
    <t>AMAZON</t>
  </si>
  <si>
    <t>MAGALU</t>
  </si>
  <si>
    <t>MERCADO LIVRE</t>
  </si>
  <si>
    <t>SABONETE ,ASPECTO: LIQUIDO, COMPOSICAO / FORMULA: SUBSTANCIAS NEUTRAS, AROMA DE ERVA DOCE, FORMA FORNECIMENTO: GALAO 5 LITROS Código do Item: 8520.004.0017 (ID - 138041)</t>
  </si>
  <si>
    <t>DESINFETANTE MULTIUSO,APLICACAO: LIMPEZA GERAL, COMPOSICAO: BASICA MONIL FENOL,ETOXILADO E OLEO DE EUCALIPTO, FRAGRANCIA: LAVANDA, FORMA FORNECIMENTO: GALAO 5 LITROS Código do Item: 7930.029.0020 (ID - 146148)</t>
  </si>
  <si>
    <t>DESINCRUSTANTE,ASPECTO: LIQUIDO, APLICACAO: REMOCAO DE GORDURA DE FOGOES, COIFAS, FRITADEIRAS E CHAPAS, COMPOSICAO: TENSOATIVO ANIONICO, NEUTRALIZANTE, ADJUVANTE,COADJUVANTE, CONSERVANTE, SEQUESTRANTE, CARGA, CORANTE E VEICULO, FORNECIMENTO: FRASCO 5L Código do Item: 7930.011.0014 (ID - 170517)</t>
  </si>
  <si>
    <t>DETERGENTE DOMESTICO ,ASPECTO: LIQUIDO, FORMULA: CONCENTRADO E BIODEGRADAVEL, FRAGANCIA: NEUTRO, PH: NEUTRO, FORMA FORNECIMENTO: FRASCO 5 LITROS
Código do Item: 7930.041.0008 (ID - 154016)</t>
  </si>
  <si>
    <t>CLORO ATIVO,ASPECTO: LIQUIDO, FORMA FORNECIMENTO: GALAO 5 LITROS Código do Item: 7930.039.0002 (ID - 84164)</t>
  </si>
  <si>
    <t>SABAO (LIMPEZA DOMESTICA) ,ASPECTO: PO, COMPOSICAO: CARBONATO DE SODIO, ACAO: DETERGENTE PARA LIMPEZA DE PISOS E AZULEJOS, FORMA FORNECIMENTO: EMBALAGEM 5 KG
Código do Item: 7930.044.0013 (ID - 153838)</t>
  </si>
  <si>
    <t>SAPONACEO,TIPO: CREMOSO, COMPOSICAO: LINEAR ALQUIL BENZENO, SULFONATO DE SODIO, TENSOATIVO NAO IONICO, ALCALINIZANTE, ABRASIVO, PERFUME E AGUA, EMBALAGEM: 250 ~ 300 ML
Código do Item: 7930.028.0013 (ID - 159185)</t>
  </si>
  <si>
    <t>LUSTRA MOVEIS ,TIPO: FLIP-TOP, FRAGANCIA: JASMIN, COMPOSICAO: ESPESSANTE,CERAS NATURAIS,PRESERVANTE,SILICONE, ASPECTO: LIQUIDO, FORMA FORNECIMENTO: FRASCO 500 ML
Código do Item: 7930.043.0010 (ID - 152644)</t>
  </si>
  <si>
    <t>CREOLINA,ASPECTO FISICO: LIQUIDO, COMPOSICAO: ACIDO CREOSONTICO, APLICACAO: DESINFETAR, FORMA FORNECIMENTO: LATA 750 ML
Código do Item: 7930.032.0001 (ID - 58513)</t>
  </si>
  <si>
    <t>PANO LIMPEZA MULTIUSO,COMPOSICAO: 70% VISCOSE E 30% POLIESTER, TRATAMENTO: ANTIBACTERIANO, COR: N/D, FORNECIMENTO: ROLO COM 300 M PICOTADO( 600 FOLHAS ), 28 X 50 CM
Código do Item: 7920.032.0011 (ID - 163459)</t>
  </si>
  <si>
    <t>FLANELA LIMPEZA MULTIUSO,MATERIAL: ALGODAO, BORDAS COM COSTURA REFORCADA, COR: BRANCA, DIMENSAO (C X L): 60 X 40 CM, FORMA FORNECIMENTO: UNIDADE
Código do Item: 7920.012.0022 (ID - 153957)</t>
  </si>
  <si>
    <t>VASSOURA COM CABO, UTENSILIO DOMESTICO,MODELO: ANGULAR, MATERIAL CABO: MADEIRA, MATERIAL CERDA: PIACAVA, COMPRIMENTO (CABO X CERDA): 130 X 30 CM
Código do Item: 7920.027.0014 (ID - 83614)</t>
  </si>
  <si>
    <t>PA LIXO,MATERIAL: PLASTICO, TRATAMENTO: N/A, MATERIAL CABO: MADEIRA SEM NOS, LARGURA: 30 CM, FORMA FORNECIMENTO: UNIDADE, CARACTERISTICAS ADICIONAIS: COM COLETOR
Código do Item: 7920.020.0012 (ID - 156346)</t>
  </si>
  <si>
    <t>RODO, UTENSILIO DOMESTICO,CABO: COM CABO, MATERIAL BASE: MADEIRA, ELEMENTO: BORRACHA SIMPLES, MATERIAL CABO: MADEIRA, REVESTIMENTO: N/A, LARGURA BASE: 30 CM, COMPRIMENTO CABO: 130 CM, FORMA FORNECIMENTO: UNIDADE Código do Item: 7920.023.0034 (ID - 150641)</t>
  </si>
  <si>
    <t>PAPEL HIGIENICO ROLO,TIPO FOLHA: DUPLA, MATERIAL: 100 % FIBRAS NATURAIS, TEXTURA: GOFRADO, EXTRA MACIO, ACABAMENTO: COM PICOTE, COR: BRANCO, LARGURA: 10 CM, COMPRIMENTO: 300 M, FORNECIMENTO: 08 UN
Código do Item: 8540.005.0032 (ID - 119860)</t>
  </si>
  <si>
    <t>ESPONJA, LIMPEZA DOMESTICA,MATERIAL: ESPUMA DE POLIURETANO, FORMATO: RETANGULAR / DUPLAFACE, FORNECIMENTO: 4 UNIDADES Código do Item: 7920.028.0010 (ID -
110534)</t>
  </si>
  <si>
    <t>ESCOVA HIGIENIZACAO RECIPIENTE,MATERIAL CERDA: POLIAMIDA (NYLON), MATERIAL HASTE: PLASTICO, COMPRIMENTO: 30 CM Código do Item: 7920.007.0002 (ID - 6741)</t>
  </si>
  <si>
    <t>DESODORIZANTE/AROMATIZANTE AR,APLICACAO: SANITARIO, AROMA: LAVANDA
Código do Item: 7930.004.0002 (ID - 55737)</t>
  </si>
  <si>
    <t>REMOVEDOR,APLICACAO: LIMPEZA, COMPOSICAO: HIDROCARBONETOS PARAFINICOS SATURADOS, SOLVENTES AROMATICOS, ALCOOIS, CETONAS E ADITIVOS, NAO CONTEM SODA CAUSTICA, PRODUTOS ACIDOS OU SUBSTANCIAS CORROSIVAS E METAIS PESADOS
Código do Item: 7930.021.0003 (ID - 65061)</t>
  </si>
  <si>
    <t>DESENTUPIDOR SANITARIO, MANUAL,MATERIAL: BORRACHA EXTRUSADA, CABO: MADEIRA SEM NOS, PLASTIFICADO, COMPRIMENTO: 50 CM, FORMA FORNECIMENTO: UNIDADE
Código do Item: 7920.006.0005 (ID - 153512)</t>
  </si>
  <si>
    <t>SACO LIXO,CONVENCIONAL ,MATERIAL: POLIETILENO ALTA DENSIDADE, CAPACIDADE: 240 L, TIPO COSTURA: SIMPLES, TRANSPARENCIA: OPACO, ESPESSURA: 0,10 MM
Código do Item: 8105.011.0006 (ID - 87020)
(Pacote com 100 Unidades)</t>
  </si>
  <si>
    <t>SACO LIXO,CONVENCIONAL ,MATERIAL: POLIETILENO ALTA DENSIDADE, CAPACIDADE: 60 LITROS, TIPO COSTURA: SIMPLES, TRANSPARENCIA: PRETA, ESPESSURA: 0,08 MM, FORMA FORNECIMENTO: PACOTE 100 UNIDADES
Código do Item: 8105.011.0052 (ID - 175059)</t>
  </si>
  <si>
    <t>BALDE CIRCULAR / OVAL USO GERAL(DESATIVADO),MATERIAL: POLIPROPILENO, ACABAMENTO: BORDA ARREDONDADA, TRATAMENTO SUPERFICIAL: N/A, COR: AZUL, CAPACIDADE: 20 L, GRADUACAO: SEM GRADUACAO, ALCA: POLIPROPILENO / ARAME GALVANIZADO, TAMPA: SEM TAMPA, COR TAMPA: N/A, BICO: N/A, ACESSORIO: N/A, FORMA FORNECIMENTO: UNIDADE
Código do Item: 7240.001.0043 (ID - 153538)</t>
  </si>
  <si>
    <t>FRASCO BORRIFADOR,MATERIAL: PLASTICO, COR: TRANSPARENTE, CAPACIDADE: 500 ML, TRAVA: COM TRAVA, ACESSORIO: COM BICO BORRIFADOR, COM GUINCHO E PULVERIZACAO, FORMA FORNECIMENTO: UNIDADE
Código do Item: 7240.003.0005 (ID - 151501)</t>
  </si>
  <si>
    <t>LIXEIRA ,TIPO: CONTAINER, FORMATO: RETANGULAR, MATERIAL: POLIPROPILENO DE ALTA DENSIDADE COM ACABAMENTO NA COR LARANJA, CAPACIDADE: 240 L, TAMPA: COM TAMPA, PEDAL: N/A, FORMA FORNECIMENTO: UNIDADE
Código do Item: 7240.014.0126 (ID - 182439)</t>
  </si>
  <si>
    <t>LIXEIRA ,TIPO: CESTO, FORMATO: CILINDRICO, MATERIAL: PLASTICO, CAPACIDADE: 15 LITROS, TAMPA: COM TAMPA, PEDAL: COM PEDAL, FORMA FORNECIMENTO: UNIDADE
Código do Item: 7240.014.0087 (ID - 151337)</t>
  </si>
  <si>
    <t>LIXEIRA ,TIPO: CESTO, FORMATO: QUADRADO, MATERIAL: POLIPROPILENO, CAPACIDADE: 50 LITROS, TAMPA: COM TAMPA, PEDAL: COM PEDAL
Código do Item: 7240.014.0054 (ID - 121033)</t>
  </si>
  <si>
    <t>DISPENSER ALCOOL GEL,ACIONAMENTO: PRESSAO, MATERIAL: PLASTICO ABS, CAPACIDADE: 800 ML, ALTURA: 23 ~ 25 CM, LARGURA: 12,3 ~ 13,5 CM, PROFUNDIDADE: 11,00 ~ 12,00 CM, FIXACAO: PAREDE, ACESSORIOS: FECHADURA , CHAVE SEGURANCA, RESERVATORIO, FORMA FORNECIMENTO: UNIDADE
Código do Item: 4510.058.0009 (ID - 162448)</t>
  </si>
  <si>
    <t>PORTA PAPEL HIGIENE-DISPENSER,FORMATO: CIRCULAR, CAPACIDADE: 1 ROLAO ATE 400 M, MATERIAL: N/D, DIMENSOES (D X H): 375 X 135 MM, COR: N/D, TRATAMENTO: N/D, ACABAMENTO: N/D, DIMENSOES (L X H X P):
N/D
Código do Item: 4510.029.0015 (ID - 21703)</t>
  </si>
  <si>
    <t>PORTA PAPEL HIGIENE-DISPENSER,FORMATO: RETANGULAR, CAPACIDADE: 500 FOLHAS DE PAPEL INTERFOLHADO COM 19,5 POR 20,5CM, MATERIAL: PLASTICO, DIMENSOES (D X H): N/A, COR: N/A, TRATAMENTO: N/A, ACABAMENTO: N/A, DIMENSOES (L X H X P): 25CM X 31CM X 12CM, FORMA FORNECIMENTO: UNIDADE Código do Item: 4510.029.0021 (ID -
165995)</t>
  </si>
  <si>
    <t>ASSENTO SANITARIO,MATERIAL: POLIPROPILENO, REVESTIMENTO: N/D, COR: BRANCO
Código do Item: 4510.002.0003 (ID - 22255)</t>
  </si>
  <si>
    <t>ALCOOL ,TIPO: ETILICO, ASPECTO: GEL, CONCENTRACAO: 70º, FORNECIMENTO: EMBALAGEM 5 LITROS
Código do Item: 6810.472.0083 (ID - 162567)</t>
  </si>
  <si>
    <t>PLACA IDENTIFICACAO,MODELO: CAVALETE DOBRAVEL, MATERIAL: PVC, TRATAMENTO: N/A, ACABAMENTO: LISO, COR: AMARELO, LEGENDA: CUIDADO PISO MOLHADO, FORMA FORNECIMENTO: UNIDADE
Código do Item: 6350.016.0011 (ID - 156298)</t>
  </si>
  <si>
    <t>ESTOPA,MATERIAL: SISAL, TRATAMENTO: NATURAL, TIPO: BAIXA DISPERSAO, COR: BEGE, FORMA FORNECIMENTO: KG
Código do Item: 3610.042.0009 (ID - 146907)</t>
  </si>
  <si>
    <t>CERA,ASPECTO: LIQUIDO, COR: INCOLOR, ACABAMENTO: AUTOBRILHO, FRAGANCIA: AMBIENTE, SOLUCAO: CONCENTRADA, FORNECIMENTO: EMBALAGEM COM 5 LITROS
Código do Item: 7930.027.0001 (ID - 55239)</t>
  </si>
  <si>
    <t>VASSOURA COM CABO, UTENSILIO DOMESTICO,MODELO: VASCULHO DE TETO, MATERIAL CABO: MADEIRA, MATERIAL CERDA: PELO SINTETICO (POLIAMIDA), COMPRIMENTO (CABO X CERDA): 2 M X 7,5 CM, FORMA FORNECIMENTO: UNIDADE
Código do Item: 7920.027.0027 (ID - 153947)</t>
  </si>
  <si>
    <t>CORDA,BITOLA: 7/16 (11 MM), TIPO: SEMI ESTATICA, FORMACAO: TRANCADA, MATERIAL CAPA INTERMEDIARIA: N/A, MATERIAL/CAPA EXTERNA: POLIESTER, MATERIAL CAPA INTERNA: N/A, MATERIAL ALMA: POLIAMIDA (NYLON), COR: VERMELHA E BRANCA, RESISTENCIA MINIMA:
3.300 KGF
Código do Item: 4020.003.0031 (ID - 96505)</t>
  </si>
  <si>
    <t>PANO CHAO LIMPEZA,MATERIAL: ALGODAO, COR: BRANCO, TRATAMENTO: N/A, LARGURA: 48 CM, FORNECIMENTO: N/A, COMPRIMENTO: 76 CM Código do Item: 7920.018.0011 (ID - 55718)</t>
  </si>
  <si>
    <t>MOP PO EQUIPAMENTO LIMPEZA - MATERIAL: ALGODAO, MATERIAL BASE: LONA, FECHAMENTO: LACO, MATERIAL CABO: ALUMINIO, MATERIAL SUPORTE: PLASTICO, LARGURA SUPORTE: 600 MM, COR: BRANCO - ID: 10351
Código do Item: 7920.015.0001</t>
  </si>
  <si>
    <t>MOP PO EQUIPAMENTO LIMPEZA - MATERIAL: ALGODAO, MATERIAL BASE: LONA, FECHAMENTO: LACO, MATERIAL CABO: ALUMINIO, MATERIAL SUPORTE: PLASTICO, LARGURA SUPORTE: 800 MM, COR: BRANCO - ID: 97657
Código do Item: 7920.015.0002</t>
  </si>
  <si>
    <t>MOP UMIDO EQUIPAMENTO LIMPEZA - MODELO: PONTA DOBRADA, MATERIAL SUPORTE: PLASTICO, MATERIAL CABO: PLASTICO, COR: BRANCO
- ID:
10352 - Código do Item: 7920.016.0001</t>
  </si>
  <si>
    <t>MOP UMIDO EQUIPAMENTO LIMPEZA - MODELO: ESFREGAO MULTIUSO COM ESPONJA EM PVA COM LARGURA DE 28CM, MATERIAL SUPORTE: METALICO, MATERIAL CABO: METALICO COM TRATAMENTO ANTIOXIDANTE, COM COMPRIMENTO DE 1,20M, COR: N/D, FORMA FORNECIMENTO: UNIDADE - ID:
165996 - Código do Item: 7920.016.0004</t>
  </si>
  <si>
    <t>MOP UMIDO EQUIPAMENTO LIMPEZA - MODELO: PONTA DOBRADA, MATERIAL SUPORTE: PLASTICO, MATERIAL CABO: ALUMINIO, COR: NATURAL, FORMA FORNECIMENTO: UNIDADE - ID: 154837 - Código do Item: 7920.016.0003</t>
  </si>
  <si>
    <t>MOP UMIDO EQUIPAMENTO LIMPEZA - MODELO: PONTEIRA HEXAGONAL, MATERIAL SUPORTE: POLIPROPILENO, MATERIAL CABO: ALUMINIO, COR:
N/D
- ID: 73803 - Código do Item: 7920.016.0002</t>
  </si>
  <si>
    <t>MOP UMIDO EQUIPAMENTO LIMPEZA - MODELO: PONTA DOBRADA, MATERIAL SUPORTE: POLIPROPILENO, MATERIAL CABO: METALICO COM TRATAMENTO ANTIOXIDANTE, COR: BRANCO, FORMA FORNECIMENTO: UNIDADE - ID: 173157 - Código do Item: 7920.016.0005</t>
  </si>
  <si>
    <t>AGUA SANITARIA (LIMPEZA DOMESTICA) - AROMA: NAO APLICAVEL, TEOR CLORO ATIVO: 2,00 A 2,50 % - ID: 267 - Código do Item: 7930.005.0002</t>
  </si>
  <si>
    <t>BALDE USO GERAL - FORMATO: CIRCULAR, MATERIAL: POLIPROPILENO, ACABAMENTO: BORDA ARREDONDADA, CAPACIDADE: 10 L, ALCA: COM ALCA, TAMPA: SEM, BICO: N/A, ACESSORIO: N/A, FORMA FORNECIMENTO: UNIDADE
- ID: 158773 - Código do Item: 7240.017.0003</t>
  </si>
  <si>
    <t>DESINFETANTE MULTIUSO - APLICACAO: LIMPEZA GERAL, COMPOSICAO: CLORETO DE ALGUIL DIMETIL BENZIL AMONIA, FRAGRANCIA: LAVANDA, FORMA FORNECIMENTO: FRASCO 500 ML -
ID: 153938 - Código do Item:
7930.029.0026</t>
  </si>
  <si>
    <t>DESODORIZANTE/AROMATIZANTE AMBIENTE - ASPECTO: PEDRA SANITARIA
- ID: 85565 - Código do Item: 6840.011.0004</t>
  </si>
  <si>
    <t>DETERGENTE DOMESTICO - ASPECTO: LIQUIDO, FORMULA: BIODEGRADAVEL, FRAGANCIA: NEUTRO, PH: NEUTRO, FORMA FORNECIMENTO: FRASCO 500 ML
- ID: 164728 - Código do Item: 7930.041.0009</t>
  </si>
  <si>
    <t>ESPONJA ACO MULTIUSO - MATERIAL: LA DE ACO CARBONO, FORMA FORNECIMENTO: PACOTE 8 UNIDADES - ID: 153689 - Código
do Item:
7920.039.0003</t>
  </si>
  <si>
    <t>FLANELA LIMPEZA MULTIUSO - MATERIAL: ALGODAO, COR: LARANJA,
DIMENSAO (C X L): 58,0 X 38,0 CM - ID: 7651 - Código do Item: 7920.012.0004</t>
  </si>
  <si>
    <t>INSETICIDA DOMESTICO - APLICACAO: ACAO MULTIPLA, TIPO: BAIXA
TOXIDADE, ASPECTO: AEROSOL - ID: 84167 - Código do Item: 6840.012.0003</t>
  </si>
  <si>
    <t>LIXEIRA 1 - TIPO: CESTO, FORMATO: CILINDRICO, MATERIAL: POLIPROPILENO, ACABAMENTO: N/A, COR: AZUL, CAPACIDADE: 70l, MODELO TAMPA: ENCAIXE
/ SOBREPOSTA, COR TAMPA: PRETO, PEDAL: SEM PEDAL, MATERIAL PEDAL: N/A,
ACABAMENTO PEDAL: N/A - ID: 78503 - Código do Item: 7240.008.0113</t>
  </si>
  <si>
    <t>LUVA PROTECAO LIMPEZA - MATERIAL: LATEX NATURAL, INTERIOR: ALGODAO FLOCADO, PALMA: ANTIDERRAPANTE TAMANHO G - ID: 128094 -
Código do
Item: 7920.037.0011</t>
  </si>
  <si>
    <t>RODO, UTENSILIO DOMESTICO - CABO: COM CABO, MATERIAL BASE: MADEIRA, ELEMENTO: BORRACHA SIMPLES, MATERIAL CABO: MADEIRA, REVESTIMENTO: N/A, LARGURA BASE: 40 CM, COMPRIMENTO CABO: 120 CM
- ID: 14150 -
Código do Item: 7920.023.0019</t>
  </si>
  <si>
    <t>SABAO LAVA ROUPAS (LIMPEZA DOMESTICA) - ASPECTO: PO, MODELO: SACO 5 KG - ID: 68980 - Código do Item: 7930.024.0005</t>
  </si>
  <si>
    <t>VASSOURA LIMPEZA - MODELO: PELO, MATERIAL CERDAS: PELOS, LARGURA: 40
CM - ID: 85564 - Código do Item: 7920.038.0003</t>
  </si>
  <si>
    <t>VASSOURA COM CABO, UTENSILIO DOMESTICO - MODELO: ANGULAR, MATERIAL CABO: MADEIRA, MATERIAL CERDA: PIACAVA, COMPRIMENTO (CABO X CERDA): 130 X 20 CM, FORMA FORNECIMENTO: UNIDADE - ID: 150688
- Código do Item: 7920.027.0023</t>
  </si>
  <si>
    <t>LIXEIRA - TIPO: CESTO, FORMATO: CILINDRICO, MATERIAL: POLIPROPILENO PRETO, CAPACIDADE: 12 ~ 15L, TAMPA: SEM , PEDAL: SEM, FORMA FORNECIMENTO: UNIDADE - ID: 175323 - Código do Item: 7240.014.0117</t>
  </si>
  <si>
    <t>UN.</t>
  </si>
  <si>
    <t>GL 5L</t>
  </si>
  <si>
    <t>FD</t>
  </si>
  <si>
    <t>PCT</t>
  </si>
  <si>
    <t>LT</t>
  </si>
  <si>
    <t>KG</t>
  </si>
  <si>
    <t>FR</t>
  </si>
  <si>
    <t>M</t>
  </si>
  <si>
    <t>PAR</t>
  </si>
  <si>
    <t xml:space="preserve">CGE - CONTROLADORIA GERAL DO ESTADO DO RJ </t>
  </si>
  <si>
    <t>SUDERJ - SUPERINTENDEÊNCIA DE DESPORTOS DO ERJ</t>
  </si>
  <si>
    <t xml:space="preserve">SEIJES - Secretaria de Estado Intergeracional de Juventude e Envelhecimento Saudavel </t>
  </si>
  <si>
    <t>SETRANS - SEC DE EST DE TRANSPORTES</t>
  </si>
  <si>
    <t>SECTI - SEC DE EST DE CIÊNCIA E TECNOLOGIA</t>
  </si>
  <si>
    <t>PALHA DE ACO,NUMERO: 1
Código do Item: 7920.017.0005 (ID - 85626) PACOTE C/10 UNIDADES</t>
  </si>
  <si>
    <t>FMIS - FUNDAÇÃO MUSEU DA IMAGEM E DO SOM</t>
  </si>
  <si>
    <t>R4 4,47</t>
  </si>
  <si>
    <t>CEPERJ - FUND CENTRO EST. ESTAT. PESQ. SERV RJ</t>
  </si>
  <si>
    <t>FUNESBOM - FUNDO ESPECIAL DO CORPO DE BOMBEIROS</t>
  </si>
  <si>
    <t xml:space="preserve">ARP 053.11.24 POLICIA MILITAR DO ESTADO DE SÃO PAULO </t>
  </si>
  <si>
    <t>ARP Nº149/2024 PREFEITURA DO MUNICIPIO DE MARINGÁ</t>
  </si>
  <si>
    <t>ARP Nº 094/2024 - SGAP/SGAP-CPC DEFENSORIA PUBLICA DO EST DE RONDÔNIA</t>
  </si>
  <si>
    <t xml:space="preserve">ARP Nº 90033/2024 - COREN RJ </t>
  </si>
  <si>
    <t>ARPº 342/2024 - PREFEITURA DE UBÁ</t>
  </si>
  <si>
    <t>ARP Nº 530/2024 - PREFEITURA MUNICIPAL DE GUARIBA</t>
  </si>
  <si>
    <t>ARP Nº859/2024 - HOSPITAL DAS CLINICAS DA UNIVERSIDADE FEDERAL DE MINAS GERAIS</t>
  </si>
  <si>
    <t xml:space="preserve">ARP N° 157/2025 - FIO CRUZ RJ </t>
  </si>
  <si>
    <t>ARP Nº 088/2024 -MUNICÍPIO DE MARIPÁ - PR</t>
  </si>
  <si>
    <t>ARP Nº 395/2024 - PREFEITURA MUNICIPAL DE BAURU</t>
  </si>
  <si>
    <t xml:space="preserve">ARP Nº71/2024 - CÂMARA DOS DEPUTADOS - DF </t>
  </si>
  <si>
    <t xml:space="preserve">ARP Nº234/2024 - PREFEITURA MUNICIPAL DE BAURU </t>
  </si>
  <si>
    <t>ARP Nº 394/2024 - PREFEITURA MUNICIPAL DE BAURU</t>
  </si>
  <si>
    <t xml:space="preserve">ARP Nº 289/2024 - PREFEITURA MUNICIPAL DE BAURU </t>
  </si>
  <si>
    <t>CONTRATAÇÕES ANTERIORES</t>
  </si>
  <si>
    <t>CONTRATAÇÃO 2024005387 - FUNDAÇÃO SANTA CABRINI</t>
  </si>
  <si>
    <t>CONTRATAÇÃO 2024005396 - FUNDAÇÃO SANTA CABRINI</t>
  </si>
  <si>
    <t>CONTRATAÇÃO 2024005400 - FUNDAÇÃO SANTA CABRINI</t>
  </si>
  <si>
    <t>CONTRATAÇÃO 2024005401 - FUNDAÇÃO SANTA CABRINI</t>
  </si>
  <si>
    <t>CONTRATAÇÃO 2024005403- FUNDAÇÃO SANTA CABRINI</t>
  </si>
  <si>
    <t>CASAS BAHIA</t>
  </si>
  <si>
    <t xml:space="preserve">AMOEDO </t>
  </si>
  <si>
    <t>LEROY MERLIN</t>
  </si>
  <si>
    <t>DANJAC DISTRIBUIDORA LTDA                                   (01.521.643/0001-43)</t>
  </si>
  <si>
    <t>SÓ POSSUEM FOLHA SIMPLES</t>
  </si>
  <si>
    <t xml:space="preserve">    </t>
  </si>
  <si>
    <t>FRAMOT BAZAR E UTILIDADES LTDA</t>
  </si>
  <si>
    <t>PRIMALIMP DISTRIBUIDORA</t>
  </si>
  <si>
    <t xml:space="preserve">Lim.Inferior </t>
  </si>
  <si>
    <t>Lim. Superior</t>
  </si>
  <si>
    <t>Coef. Variação</t>
  </si>
  <si>
    <t>Desvio Padrão</t>
  </si>
  <si>
    <t>Média</t>
  </si>
  <si>
    <t>PREÇO 9</t>
  </si>
  <si>
    <t>PREÇO 2</t>
  </si>
  <si>
    <t>PREÇO 1</t>
  </si>
  <si>
    <t>ITEM 17 D</t>
  </si>
  <si>
    <t>PREÇO 8</t>
  </si>
  <si>
    <t>PREÇO 3</t>
  </si>
  <si>
    <t>ITEM 39 D</t>
  </si>
  <si>
    <t>ITEM 17 C</t>
  </si>
  <si>
    <t>ITEM 13 D</t>
  </si>
  <si>
    <t>PREÇO 5</t>
  </si>
  <si>
    <t>PREÇO 11</t>
  </si>
  <si>
    <t>PREÇO 10</t>
  </si>
  <si>
    <t>PREÇO 6</t>
  </si>
  <si>
    <t>ITEM 36 D</t>
  </si>
  <si>
    <t>ITEM 38 D</t>
  </si>
  <si>
    <t>PREÇO 4</t>
  </si>
  <si>
    <t>PREÇO 7</t>
  </si>
  <si>
    <t>ITEM 15 C</t>
  </si>
  <si>
    <t>ITEM 39 C</t>
  </si>
  <si>
    <t>Mediana</t>
  </si>
  <si>
    <t>ITEM 2 C</t>
  </si>
  <si>
    <t>ITEM 1 C</t>
  </si>
  <si>
    <t>ITEM 25 C</t>
  </si>
  <si>
    <t>ITEM 54C</t>
  </si>
  <si>
    <t>ITEM 47 C</t>
  </si>
  <si>
    <t>ITEM 17 B</t>
  </si>
  <si>
    <t>ITEM 13 C</t>
  </si>
  <si>
    <t>ITEM 12 B</t>
  </si>
  <si>
    <t>ITEM 8 C</t>
  </si>
  <si>
    <t>ITEM 7 C</t>
  </si>
  <si>
    <t>ITEM 5 C</t>
  </si>
  <si>
    <t>ITEM 52 C</t>
  </si>
  <si>
    <t>ITEM 51 C</t>
  </si>
  <si>
    <t>ITEM 34 C</t>
  </si>
  <si>
    <t>ITEM 33 C</t>
  </si>
  <si>
    <t>ITEM 32 B</t>
  </si>
  <si>
    <t>ITEM 24 C</t>
  </si>
  <si>
    <t>ITEM 23 C</t>
  </si>
  <si>
    <t>ITEM 19 C</t>
  </si>
  <si>
    <t>ITEM 16 C</t>
  </si>
  <si>
    <t>ITEM 27 C</t>
  </si>
  <si>
    <t>ITEM 20 C</t>
  </si>
  <si>
    <t>ITEM 14 C</t>
  </si>
  <si>
    <t>ITEM 60 C</t>
  </si>
  <si>
    <t>ITEM 53 C</t>
  </si>
  <si>
    <t>ITEM 50 C</t>
  </si>
  <si>
    <t>ITEM 38 C</t>
  </si>
  <si>
    <t>ITEM 36 C</t>
  </si>
  <si>
    <t>ITEM 21 C</t>
  </si>
  <si>
    <t>ITEM 56 C</t>
  </si>
  <si>
    <t>ITEM 49 C</t>
  </si>
  <si>
    <t>ITEM 37 C</t>
  </si>
  <si>
    <t>ITEM 22 C</t>
  </si>
  <si>
    <t>ITEM 57 C</t>
  </si>
  <si>
    <t>ITEM 35 B</t>
  </si>
  <si>
    <t>ITEM 42 C</t>
  </si>
  <si>
    <t>ITEM 41 C</t>
  </si>
  <si>
    <t>ITEM 30 B</t>
  </si>
  <si>
    <t>ITEM 15 B</t>
  </si>
  <si>
    <t>ITEM 39B</t>
  </si>
  <si>
    <t>ITEM 33 B</t>
  </si>
  <si>
    <t>ITEM 31 B</t>
  </si>
  <si>
    <t>ITEM 29 B</t>
  </si>
  <si>
    <t>ITEM 25 B</t>
  </si>
  <si>
    <t>ITEM 19 B</t>
  </si>
  <si>
    <t>ITEM 8 B</t>
  </si>
  <si>
    <t>ITEM 7 B</t>
  </si>
  <si>
    <t>ITEM 5 B</t>
  </si>
  <si>
    <t>ITEM 4 B</t>
  </si>
  <si>
    <t>ITEM 3 B</t>
  </si>
  <si>
    <t>ITEM 2 B</t>
  </si>
  <si>
    <t>ITEM 1 B</t>
  </si>
  <si>
    <t>ITEM 54B</t>
  </si>
  <si>
    <t>ITEM 52 B</t>
  </si>
  <si>
    <t>ITEM 51 B</t>
  </si>
  <si>
    <t>ITEM 47 B</t>
  </si>
  <si>
    <t>ITEM 34 B</t>
  </si>
  <si>
    <t>ITEM 28 B</t>
  </si>
  <si>
    <t>ITEM 26 B</t>
  </si>
  <si>
    <t>ITEM 24 B</t>
  </si>
  <si>
    <t>ITEM 23 B</t>
  </si>
  <si>
    <t>ITEM 16 B</t>
  </si>
  <si>
    <t>ITEM 13 B</t>
  </si>
  <si>
    <t>ITEM 27 B</t>
  </si>
  <si>
    <t>ITEM 21 B</t>
  </si>
  <si>
    <t>ITEM 20 B</t>
  </si>
  <si>
    <t>ITEM 14 B</t>
  </si>
  <si>
    <t>ITEM 60 B</t>
  </si>
  <si>
    <t>ITEM 59 B</t>
  </si>
  <si>
    <t>ITEM 56 B</t>
  </si>
  <si>
    <t>ITEM 55 B</t>
  </si>
  <si>
    <t>ITEM 53B</t>
  </si>
  <si>
    <t>ITEM 50 B</t>
  </si>
  <si>
    <t>ITEM 49 B</t>
  </si>
  <si>
    <t>ITEM 38 B</t>
  </si>
  <si>
    <t>ITEM 37 B</t>
  </si>
  <si>
    <t>ITEM 36 B</t>
  </si>
  <si>
    <t>ITEM 61</t>
  </si>
  <si>
    <t>ITEM 58 B</t>
  </si>
  <si>
    <t>ITEM 57 B</t>
  </si>
  <si>
    <t>ITEM 22 B</t>
  </si>
  <si>
    <t>ITEM 41 B</t>
  </si>
  <si>
    <t>ITEM 18 B</t>
  </si>
  <si>
    <t>ITEM 43</t>
  </si>
  <si>
    <t>ITEM 42 B</t>
  </si>
  <si>
    <t>ITEM 44 B</t>
  </si>
  <si>
    <t>ITEM 60</t>
  </si>
  <si>
    <t>ITEM 59</t>
  </si>
  <si>
    <t>ITEM 58</t>
  </si>
  <si>
    <t>ITEM 57</t>
  </si>
  <si>
    <t>ITEM 56</t>
  </si>
  <si>
    <t>ITEM 55</t>
  </si>
  <si>
    <t>ITEM 54</t>
  </si>
  <si>
    <t>ITEM 53</t>
  </si>
  <si>
    <t>ITEM 52</t>
  </si>
  <si>
    <t>ITEM 51</t>
  </si>
  <si>
    <t>ITEM 50</t>
  </si>
  <si>
    <t>ITEM 49</t>
  </si>
  <si>
    <t>ITEM 48</t>
  </si>
  <si>
    <t>ITEM 47</t>
  </si>
  <si>
    <t>ITEM 46</t>
  </si>
  <si>
    <t>ITEM 45</t>
  </si>
  <si>
    <t>ITEM 44</t>
  </si>
  <si>
    <t>ITEM 42</t>
  </si>
  <si>
    <t>ITEM 41</t>
  </si>
  <si>
    <t>ITEM 40</t>
  </si>
  <si>
    <t>ITEM 39</t>
  </si>
  <si>
    <t>ITEM 38</t>
  </si>
  <si>
    <t>ITEM 37</t>
  </si>
  <si>
    <t>ITEM 36</t>
  </si>
  <si>
    <t>ITEM 35</t>
  </si>
  <si>
    <t>ITEM 34</t>
  </si>
  <si>
    <t>ITEM 33</t>
  </si>
  <si>
    <t>ITEM 32</t>
  </si>
  <si>
    <t>ITEM 31</t>
  </si>
  <si>
    <t>ITEM 30</t>
  </si>
  <si>
    <t>ITEM 29</t>
  </si>
  <si>
    <t>ITEM 28</t>
  </si>
  <si>
    <t>ITEM 27</t>
  </si>
  <si>
    <t>ITEM 26</t>
  </si>
  <si>
    <t>ITEM 25</t>
  </si>
  <si>
    <t>ITEM 24</t>
  </si>
  <si>
    <t>ITEM 23</t>
  </si>
  <si>
    <t>ITEM 22</t>
  </si>
  <si>
    <t>ITEM 21</t>
  </si>
  <si>
    <t>ITEM 20</t>
  </si>
  <si>
    <t>ITEM 19</t>
  </si>
  <si>
    <t>ITEM 18</t>
  </si>
  <si>
    <t>ITEM 17</t>
  </si>
  <si>
    <t>ITEM 16</t>
  </si>
  <si>
    <t>ITEM 15</t>
  </si>
  <si>
    <t>ITEM 14</t>
  </si>
  <si>
    <t>ITEM 13</t>
  </si>
  <si>
    <t>ITEM 12</t>
  </si>
  <si>
    <t>ITEM 11</t>
  </si>
  <si>
    <t>ITEM 10</t>
  </si>
  <si>
    <t>ITEM 9</t>
  </si>
  <si>
    <t>ITEM 8</t>
  </si>
  <si>
    <t>ITEM 7</t>
  </si>
  <si>
    <t>ITEM 6</t>
  </si>
  <si>
    <t>ITEM 5</t>
  </si>
  <si>
    <t>ITEM 4</t>
  </si>
  <si>
    <t>ITEM 3</t>
  </si>
  <si>
    <t>ITEM 2</t>
  </si>
  <si>
    <t>ITEM 1</t>
  </si>
  <si>
    <t>ELASTOBOR</t>
  </si>
  <si>
    <t xml:space="preserve">SÍNDICO SHOP </t>
  </si>
  <si>
    <t xml:space="preserve">MÉDIA SANEADA </t>
  </si>
  <si>
    <t>VALOR TOTAL UNITÁRIO</t>
  </si>
  <si>
    <t>COSTAMAR SERVICOS E SOLUCOES LTDA</t>
  </si>
  <si>
    <t>ITEM 27 D</t>
  </si>
  <si>
    <t>ITEM 45 B</t>
  </si>
  <si>
    <t>ITEM 46 B</t>
  </si>
  <si>
    <t>ITEM 44 C</t>
  </si>
  <si>
    <t xml:space="preserve">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</si>
</sst>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[$R$-416]\ * #,##0.00_-;\-[$R$-416]\ * #,##0.00_-;_-[$R$-416]\ * &quot;-&quot;??_-;_-@_-"/>
    <numFmt numFmtId="165" formatCode="_-&quot;R$&quot;\ * #,##0.00_-;\-&quot;R$&quot;\ * #,##0.00_-;_-&quot;R$&quot;\ * &quot;-&quot;??_-;_-@"/>
    <numFmt numFmtId="166" formatCode="&quot;R$&quot;\ #,##0.00"/>
  </numFmts>
  <fonts count="30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b/>
      <sz val="12"/>
      <color rgb="FF000000"/>
      <name val="&quot;Times New Roman&quot;"/>
    </font>
    <font>
      <sz val="12"/>
      <name val="Arial"/>
      <family val="2"/>
    </font>
    <font>
      <sz val="12"/>
      <color rgb="FF000000"/>
      <name val="Arial"/>
      <family val="2"/>
      <scheme val="minor"/>
    </font>
    <font>
      <sz val="12"/>
      <color rgb="FF000000"/>
      <name val="&quot;Times New Roman&quot;"/>
    </font>
    <font>
      <sz val="12"/>
      <color theme="1"/>
      <name val="&quot;Times New Roman&quot;"/>
    </font>
    <font>
      <b/>
      <sz val="12"/>
      <color theme="1"/>
      <name val="&quot;Times New Roman&quot;"/>
    </font>
    <font>
      <sz val="12"/>
      <color rgb="FFFF0000"/>
      <name val="&quot;Times New Roman&quot;"/>
    </font>
    <font>
      <sz val="12"/>
      <color theme="1"/>
      <name val="Arial"/>
      <family val="2"/>
      <scheme val="minor"/>
    </font>
    <font>
      <b/>
      <sz val="12"/>
      <color rgb="FF000000"/>
      <name val="Arial"/>
      <family val="2"/>
      <scheme val="minor"/>
    </font>
    <font>
      <sz val="11"/>
      <color rgb="FF000000"/>
      <name val="Calibri"/>
      <family val="2"/>
    </font>
    <font>
      <sz val="11.5"/>
      <color rgb="FF000000"/>
      <name val="Calibri"/>
      <family val="2"/>
    </font>
    <font>
      <sz val="11"/>
      <color theme="1"/>
      <name val="Calibri"/>
      <family val="2"/>
    </font>
    <font>
      <sz val="12"/>
      <color rgb="FF000000"/>
      <name val="Calibri"/>
      <family val="2"/>
    </font>
    <font>
      <b/>
      <sz val="10"/>
      <color rgb="FF000000"/>
      <name val="&quot;Times New Roman&quot;"/>
    </font>
    <font>
      <b/>
      <sz val="12"/>
      <name val="Arial"/>
      <family val="2"/>
    </font>
    <font>
      <b/>
      <sz val="14"/>
      <name val="&quot;Times New Roman"/>
    </font>
    <font>
      <sz val="14"/>
      <name val="&quot;Times New Roman"/>
    </font>
    <font>
      <b/>
      <sz val="12"/>
      <name val="&quot;Times New Roman"/>
    </font>
    <font>
      <sz val="11"/>
      <color rgb="FFFF0000"/>
      <name val="Arial"/>
      <family val="2"/>
      <scheme val="minor"/>
    </font>
    <font>
      <b/>
      <sz val="7"/>
      <color theme="1"/>
      <name val="Arial"/>
      <family val="2"/>
      <scheme val="minor"/>
    </font>
    <font>
      <b/>
      <sz val="7"/>
      <color rgb="FF000000"/>
      <name val="Times New Roman"/>
      <family val="1"/>
    </font>
    <font>
      <b/>
      <sz val="7"/>
      <color rgb="FF00B050"/>
      <name val="Times New Roman"/>
      <family val="1"/>
    </font>
    <font>
      <b/>
      <sz val="7"/>
      <color theme="1"/>
      <name val="Calibri"/>
      <family val="2"/>
    </font>
    <font>
      <b/>
      <sz val="7"/>
      <name val="Times New Roman"/>
      <family val="1"/>
    </font>
    <font>
      <b/>
      <sz val="7"/>
      <color theme="1"/>
      <name val="Times New Roman"/>
      <family val="1"/>
    </font>
    <font>
      <b/>
      <sz val="7"/>
      <color rgb="FFFF0000"/>
      <name val="Times New Roman"/>
      <family val="1"/>
    </font>
    <font>
      <b/>
      <sz val="11"/>
      <name val="Calibri"/>
      <family val="2"/>
    </font>
    <font>
      <b/>
      <sz val="7"/>
      <color theme="3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rgb="FFDCE6F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rgb="FFDCE6F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rgb="FFFCD5B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CE6F1"/>
      </patternFill>
    </fill>
    <fill>
      <patternFill patternType="solid">
        <fgColor theme="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DEEAF6"/>
        <bgColor rgb="FFDEEAF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DEEAF6"/>
      </patternFill>
    </fill>
    <fill>
      <patternFill patternType="solid">
        <fgColor theme="0"/>
        <bgColor rgb="FFFFFF00"/>
      </patternFill>
    </fill>
    <fill>
      <patternFill patternType="solid">
        <fgColor rgb="FFFFC000"/>
        <bgColor rgb="FFDCE6F1"/>
      </patternFill>
    </fill>
    <fill>
      <patternFill patternType="solid">
        <fgColor theme="2"/>
        <bgColor rgb="FFDEEAF6"/>
      </patternFill>
    </fill>
    <fill>
      <patternFill patternType="solid">
        <fgColor theme="4" tint="0.79998168889431442"/>
        <bgColor rgb="FFDEEAF6"/>
      </patternFill>
    </fill>
    <fill>
      <patternFill patternType="solid">
        <fgColor theme="0"/>
        <bgColor rgb="FFDEEAF6"/>
      </patternFill>
    </fill>
  </fills>
  <borders count="5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8">
    <xf numFmtId="0" fontId="0" fillId="0" borderId="0" xfId="0"/>
    <xf numFmtId="0" fontId="4" fillId="0" borderId="0" xfId="0" applyFont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/>
    </xf>
    <xf numFmtId="164" fontId="6" fillId="0" borderId="11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64" fontId="6" fillId="2" borderId="11" xfId="0" applyNumberFormat="1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/>
    </xf>
    <xf numFmtId="164" fontId="6" fillId="0" borderId="12" xfId="0" applyNumberFormat="1" applyFont="1" applyBorder="1" applyAlignment="1">
      <alignment horizontal="center" vertical="center"/>
    </xf>
    <xf numFmtId="164" fontId="6" fillId="0" borderId="16" xfId="0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6" fillId="0" borderId="17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64" fontId="6" fillId="0" borderId="18" xfId="0" applyNumberFormat="1" applyFont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3" fillId="8" borderId="12" xfId="0" applyFont="1" applyFill="1" applyBorder="1" applyAlignment="1">
      <alignment horizontal="center" vertical="center"/>
    </xf>
    <xf numFmtId="0" fontId="2" fillId="9" borderId="12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6" fillId="4" borderId="19" xfId="0" applyFont="1" applyFill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center" vertical="center"/>
    </xf>
    <xf numFmtId="164" fontId="5" fillId="5" borderId="13" xfId="0" applyNumberFormat="1" applyFont="1" applyFill="1" applyBorder="1" applyAlignment="1">
      <alignment horizontal="center" vertical="center"/>
    </xf>
    <xf numFmtId="0" fontId="2" fillId="7" borderId="25" xfId="0" applyFont="1" applyFill="1" applyBorder="1" applyAlignment="1">
      <alignment horizontal="center" vertical="center" wrapText="1"/>
    </xf>
    <xf numFmtId="164" fontId="2" fillId="7" borderId="25" xfId="0" applyNumberFormat="1" applyFont="1" applyFill="1" applyBorder="1" applyAlignment="1">
      <alignment horizontal="center" vertical="center"/>
    </xf>
    <xf numFmtId="164" fontId="6" fillId="0" borderId="17" xfId="0" applyNumberFormat="1" applyFont="1" applyBorder="1" applyAlignment="1">
      <alignment horizontal="center" vertical="center" wrapText="1"/>
    </xf>
    <xf numFmtId="0" fontId="19" fillId="4" borderId="26" xfId="0" applyFont="1" applyFill="1" applyBorder="1" applyAlignment="1">
      <alignment horizontal="center" vertical="center" wrapText="1"/>
    </xf>
    <xf numFmtId="164" fontId="6" fillId="8" borderId="11" xfId="0" applyNumberFormat="1" applyFont="1" applyFill="1" applyBorder="1" applyAlignment="1">
      <alignment horizontal="center" vertical="center" wrapText="1"/>
    </xf>
    <xf numFmtId="164" fontId="6" fillId="10" borderId="11" xfId="0" applyNumberFormat="1" applyFont="1" applyFill="1" applyBorder="1" applyAlignment="1">
      <alignment horizontal="center" vertical="center" wrapText="1"/>
    </xf>
    <xf numFmtId="0" fontId="4" fillId="8" borderId="0" xfId="0" applyFont="1" applyFill="1" applyAlignment="1">
      <alignment horizontal="center" vertical="center"/>
    </xf>
    <xf numFmtId="164" fontId="8" fillId="0" borderId="7" xfId="0" applyNumberFormat="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/>
    </xf>
    <xf numFmtId="0" fontId="13" fillId="8" borderId="5" xfId="0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/>
    </xf>
    <xf numFmtId="3" fontId="5" fillId="8" borderId="6" xfId="0" applyNumberFormat="1" applyFont="1" applyFill="1" applyBorder="1" applyAlignment="1">
      <alignment horizontal="center" vertical="center"/>
    </xf>
    <xf numFmtId="164" fontId="6" fillId="8" borderId="7" xfId="0" applyNumberFormat="1" applyFont="1" applyFill="1" applyBorder="1" applyAlignment="1">
      <alignment horizontal="center" vertical="center" wrapText="1"/>
    </xf>
    <xf numFmtId="164" fontId="6" fillId="8" borderId="5" xfId="0" applyNumberFormat="1" applyFont="1" applyFill="1" applyBorder="1" applyAlignment="1">
      <alignment horizontal="center" vertical="center" wrapText="1"/>
    </xf>
    <xf numFmtId="164" fontId="6" fillId="8" borderId="6" xfId="0" applyNumberFormat="1" applyFont="1" applyFill="1" applyBorder="1" applyAlignment="1">
      <alignment horizontal="center" vertical="center" wrapText="1"/>
    </xf>
    <xf numFmtId="164" fontId="6" fillId="8" borderId="12" xfId="0" applyNumberFormat="1" applyFont="1" applyFill="1" applyBorder="1" applyAlignment="1">
      <alignment horizontal="center" vertical="center" wrapText="1"/>
    </xf>
    <xf numFmtId="164" fontId="6" fillId="8" borderId="5" xfId="0" applyNumberFormat="1" applyFont="1" applyFill="1" applyBorder="1" applyAlignment="1">
      <alignment horizontal="center" vertical="center"/>
    </xf>
    <xf numFmtId="164" fontId="6" fillId="8" borderId="7" xfId="0" applyNumberFormat="1" applyFont="1" applyFill="1" applyBorder="1" applyAlignment="1">
      <alignment horizontal="center" vertical="center"/>
    </xf>
    <xf numFmtId="164" fontId="6" fillId="8" borderId="6" xfId="0" applyNumberFormat="1" applyFont="1" applyFill="1" applyBorder="1" applyAlignment="1">
      <alignment horizontal="center" vertical="center"/>
    </xf>
    <xf numFmtId="164" fontId="6" fillId="8" borderId="12" xfId="0" applyNumberFormat="1" applyFont="1" applyFill="1" applyBorder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164" fontId="6" fillId="0" borderId="11" xfId="0" applyNumberFormat="1" applyFont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 wrapText="1"/>
    </xf>
    <xf numFmtId="164" fontId="8" fillId="0" borderId="11" xfId="0" applyNumberFormat="1" applyFont="1" applyBorder="1" applyAlignment="1">
      <alignment horizontal="center" vertical="center" wrapText="1"/>
    </xf>
    <xf numFmtId="0" fontId="0" fillId="8" borderId="0" xfId="0" applyFill="1"/>
    <xf numFmtId="0" fontId="21" fillId="0" borderId="0" xfId="1" applyFont="1" applyAlignment="1">
      <alignment vertical="center"/>
    </xf>
    <xf numFmtId="165" fontId="22" fillId="11" borderId="30" xfId="1" applyNumberFormat="1" applyFont="1" applyFill="1" applyBorder="1" applyAlignment="1">
      <alignment horizontal="center" vertical="center"/>
    </xf>
    <xf numFmtId="0" fontId="22" fillId="11" borderId="31" xfId="1" applyFont="1" applyFill="1" applyBorder="1" applyAlignment="1">
      <alignment horizontal="center" vertical="center"/>
    </xf>
    <xf numFmtId="165" fontId="22" fillId="11" borderId="32" xfId="1" applyNumberFormat="1" applyFont="1" applyFill="1" applyBorder="1" applyAlignment="1">
      <alignment horizontal="center" vertical="center"/>
    </xf>
    <xf numFmtId="0" fontId="22" fillId="11" borderId="33" xfId="1" applyFont="1" applyFill="1" applyBorder="1" applyAlignment="1">
      <alignment horizontal="center" vertical="center"/>
    </xf>
    <xf numFmtId="9" fontId="23" fillId="0" borderId="32" xfId="1" applyNumberFormat="1" applyFont="1" applyBorder="1" applyAlignment="1">
      <alignment horizontal="center" vertical="center"/>
    </xf>
    <xf numFmtId="0" fontId="22" fillId="0" borderId="33" xfId="1" applyFont="1" applyBorder="1" applyAlignment="1">
      <alignment horizontal="center" vertical="center"/>
    </xf>
    <xf numFmtId="165" fontId="22" fillId="0" borderId="32" xfId="1" applyNumberFormat="1" applyFont="1" applyBorder="1" applyAlignment="1">
      <alignment horizontal="center" vertical="center"/>
    </xf>
    <xf numFmtId="0" fontId="24" fillId="0" borderId="0" xfId="1" applyFont="1" applyAlignment="1">
      <alignment horizontal="left" vertical="center" wrapText="1"/>
    </xf>
    <xf numFmtId="165" fontId="22" fillId="11" borderId="0" xfId="1" applyNumberFormat="1" applyFont="1" applyFill="1" applyAlignment="1">
      <alignment horizontal="center" vertical="center"/>
    </xf>
    <xf numFmtId="0" fontId="22" fillId="11" borderId="0" xfId="1" applyFont="1" applyFill="1" applyAlignment="1">
      <alignment horizontal="center" vertical="center"/>
    </xf>
    <xf numFmtId="165" fontId="22" fillId="12" borderId="32" xfId="1" applyNumberFormat="1" applyFont="1" applyFill="1" applyBorder="1" applyAlignment="1">
      <alignment horizontal="center" vertical="center"/>
    </xf>
    <xf numFmtId="0" fontId="22" fillId="12" borderId="33" xfId="1" applyFont="1" applyFill="1" applyBorder="1" applyAlignment="1">
      <alignment horizontal="center" vertical="center"/>
    </xf>
    <xf numFmtId="165" fontId="25" fillId="0" borderId="32" xfId="1" applyNumberFormat="1" applyFont="1" applyBorder="1" applyAlignment="1">
      <alignment horizontal="left" vertical="center" wrapText="1"/>
    </xf>
    <xf numFmtId="0" fontId="26" fillId="0" borderId="33" xfId="1" applyFont="1" applyBorder="1" applyAlignment="1">
      <alignment horizontal="left" vertical="center" wrapText="1"/>
    </xf>
    <xf numFmtId="0" fontId="25" fillId="0" borderId="9" xfId="1" applyFont="1" applyBorder="1" applyAlignment="1">
      <alignment horizontal="left" vertical="center" wrapText="1"/>
    </xf>
    <xf numFmtId="165" fontId="26" fillId="0" borderId="32" xfId="1" applyNumberFormat="1" applyFont="1" applyBorder="1" applyAlignment="1">
      <alignment horizontal="left" vertical="center" wrapText="1"/>
    </xf>
    <xf numFmtId="0" fontId="25" fillId="0" borderId="33" xfId="1" applyFont="1" applyBorder="1" applyAlignment="1">
      <alignment horizontal="left" vertical="center" wrapText="1"/>
    </xf>
    <xf numFmtId="9" fontId="27" fillId="0" borderId="32" xfId="1" applyNumberFormat="1" applyFont="1" applyBorder="1" applyAlignment="1">
      <alignment horizontal="center" vertical="center"/>
    </xf>
    <xf numFmtId="165" fontId="22" fillId="11" borderId="36" xfId="1" applyNumberFormat="1" applyFont="1" applyFill="1" applyBorder="1" applyAlignment="1">
      <alignment horizontal="center" vertical="center"/>
    </xf>
    <xf numFmtId="0" fontId="22" fillId="11" borderId="27" xfId="1" applyFont="1" applyFill="1" applyBorder="1" applyAlignment="1">
      <alignment horizontal="center" vertical="center"/>
    </xf>
    <xf numFmtId="165" fontId="22" fillId="11" borderId="37" xfId="1" applyNumberFormat="1" applyFont="1" applyFill="1" applyBorder="1" applyAlignment="1">
      <alignment horizontal="center" vertical="center"/>
    </xf>
    <xf numFmtId="0" fontId="22" fillId="11" borderId="38" xfId="1" applyFont="1" applyFill="1" applyBorder="1" applyAlignment="1">
      <alignment horizontal="center" vertical="center"/>
    </xf>
    <xf numFmtId="165" fontId="27" fillId="0" borderId="32" xfId="1" applyNumberFormat="1" applyFont="1" applyBorder="1" applyAlignment="1">
      <alignment horizontal="left" vertical="center" wrapText="1"/>
    </xf>
    <xf numFmtId="0" fontId="27" fillId="0" borderId="33" xfId="1" applyFont="1" applyBorder="1" applyAlignment="1">
      <alignment horizontal="left" vertical="center" wrapText="1"/>
    </xf>
    <xf numFmtId="9" fontId="23" fillId="8" borderId="0" xfId="1" applyNumberFormat="1" applyFont="1" applyFill="1" applyAlignment="1">
      <alignment horizontal="center" vertical="center"/>
    </xf>
    <xf numFmtId="165" fontId="22" fillId="8" borderId="0" xfId="1" applyNumberFormat="1" applyFont="1" applyFill="1" applyAlignment="1">
      <alignment horizontal="center" vertical="center"/>
    </xf>
    <xf numFmtId="165" fontId="22" fillId="16" borderId="0" xfId="1" applyNumberFormat="1" applyFont="1" applyFill="1" applyAlignment="1">
      <alignment horizontal="center" vertical="center"/>
    </xf>
    <xf numFmtId="165" fontId="25" fillId="8" borderId="0" xfId="1" applyNumberFormat="1" applyFont="1" applyFill="1" applyAlignment="1">
      <alignment horizontal="left" vertical="center" wrapText="1"/>
    </xf>
    <xf numFmtId="165" fontId="26" fillId="8" borderId="0" xfId="1" applyNumberFormat="1" applyFont="1" applyFill="1" applyAlignment="1">
      <alignment horizontal="left" vertical="center" wrapText="1"/>
    </xf>
    <xf numFmtId="0" fontId="22" fillId="12" borderId="39" xfId="1" applyFont="1" applyFill="1" applyBorder="1" applyAlignment="1">
      <alignment horizontal="center" vertical="center"/>
    </xf>
    <xf numFmtId="165" fontId="26" fillId="0" borderId="40" xfId="1" applyNumberFormat="1" applyFont="1" applyBorder="1" applyAlignment="1">
      <alignment horizontal="left" vertical="center" wrapText="1"/>
    </xf>
    <xf numFmtId="0" fontId="25" fillId="0" borderId="12" xfId="1" applyFont="1" applyBorder="1" applyAlignment="1">
      <alignment horizontal="left" vertical="center" wrapText="1"/>
    </xf>
    <xf numFmtId="0" fontId="28" fillId="8" borderId="0" xfId="1" applyFont="1" applyFill="1" applyAlignment="1">
      <alignment vertical="center"/>
    </xf>
    <xf numFmtId="0" fontId="27" fillId="0" borderId="9" xfId="1" applyFont="1" applyBorder="1" applyAlignment="1">
      <alignment horizontal="left" vertical="center" wrapText="1"/>
    </xf>
    <xf numFmtId="165" fontId="25" fillId="0" borderId="41" xfId="1" applyNumberFormat="1" applyFont="1" applyBorder="1" applyAlignment="1">
      <alignment horizontal="left" vertical="center" wrapText="1"/>
    </xf>
    <xf numFmtId="0" fontId="25" fillId="0" borderId="7" xfId="1" applyFont="1" applyBorder="1" applyAlignment="1">
      <alignment horizontal="left" vertical="center" wrapText="1"/>
    </xf>
    <xf numFmtId="9" fontId="27" fillId="8" borderId="0" xfId="1" applyNumberFormat="1" applyFont="1" applyFill="1" applyAlignment="1">
      <alignment horizontal="center" vertical="center"/>
    </xf>
    <xf numFmtId="0" fontId="20" fillId="0" borderId="0" xfId="0" applyFont="1"/>
    <xf numFmtId="165" fontId="27" fillId="8" borderId="0" xfId="1" applyNumberFormat="1" applyFont="1" applyFill="1" applyAlignment="1">
      <alignment horizontal="left" vertical="center" wrapText="1"/>
    </xf>
    <xf numFmtId="165" fontId="27" fillId="0" borderId="40" xfId="1" applyNumberFormat="1" applyFont="1" applyBorder="1" applyAlignment="1">
      <alignment horizontal="left" vertical="center" wrapText="1"/>
    </xf>
    <xf numFmtId="0" fontId="27" fillId="0" borderId="12" xfId="1" applyFont="1" applyBorder="1" applyAlignment="1">
      <alignment horizontal="left" vertical="center" wrapText="1"/>
    </xf>
    <xf numFmtId="165" fontId="27" fillId="11" borderId="0" xfId="1" applyNumberFormat="1" applyFont="1" applyFill="1" applyAlignment="1">
      <alignment horizontal="center" vertical="center"/>
    </xf>
    <xf numFmtId="0" fontId="27" fillId="0" borderId="42" xfId="1" applyFont="1" applyBorder="1" applyAlignment="1">
      <alignment horizontal="left" vertical="center" wrapText="1"/>
    </xf>
    <xf numFmtId="166" fontId="26" fillId="0" borderId="32" xfId="1" applyNumberFormat="1" applyFont="1" applyBorder="1" applyAlignment="1">
      <alignment horizontal="left" vertical="center" wrapText="1"/>
    </xf>
    <xf numFmtId="0" fontId="6" fillId="3" borderId="3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5" fillId="17" borderId="3" xfId="0" applyFont="1" applyFill="1" applyBorder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166" fontId="2" fillId="5" borderId="21" xfId="0" applyNumberFormat="1" applyFont="1" applyFill="1" applyBorder="1" applyAlignment="1">
      <alignment horizontal="center" vertical="center" wrapText="1"/>
    </xf>
    <xf numFmtId="166" fontId="7" fillId="6" borderId="13" xfId="0" applyNumberFormat="1" applyFont="1" applyFill="1" applyBorder="1" applyAlignment="1">
      <alignment horizontal="center" vertical="center"/>
    </xf>
    <xf numFmtId="166" fontId="7" fillId="6" borderId="12" xfId="0" applyNumberFormat="1" applyFont="1" applyFill="1" applyBorder="1" applyAlignment="1">
      <alignment horizontal="center" vertical="center"/>
    </xf>
    <xf numFmtId="166" fontId="7" fillId="6" borderId="16" xfId="0" applyNumberFormat="1" applyFont="1" applyFill="1" applyBorder="1" applyAlignment="1">
      <alignment horizontal="center" vertical="center"/>
    </xf>
    <xf numFmtId="166" fontId="2" fillId="5" borderId="45" xfId="0" applyNumberFormat="1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center" vertical="center" wrapText="1"/>
    </xf>
    <xf numFmtId="165" fontId="25" fillId="0" borderId="12" xfId="1" applyNumberFormat="1" applyFont="1" applyBorder="1" applyAlignment="1">
      <alignment horizontal="left" vertical="center" wrapText="1"/>
    </xf>
    <xf numFmtId="0" fontId="26" fillId="0" borderId="12" xfId="1" applyFont="1" applyBorder="1" applyAlignment="1">
      <alignment horizontal="left" vertical="center" wrapText="1"/>
    </xf>
    <xf numFmtId="165" fontId="26" fillId="0" borderId="12" xfId="1" applyNumberFormat="1" applyFont="1" applyBorder="1" applyAlignment="1">
      <alignment horizontal="left" vertical="center" wrapText="1"/>
    </xf>
    <xf numFmtId="0" fontId="22" fillId="12" borderId="12" xfId="1" applyFont="1" applyFill="1" applyBorder="1" applyAlignment="1">
      <alignment horizontal="center" vertical="center"/>
    </xf>
    <xf numFmtId="165" fontId="22" fillId="12" borderId="12" xfId="1" applyNumberFormat="1" applyFont="1" applyFill="1" applyBorder="1" applyAlignment="1">
      <alignment horizontal="center" vertical="center"/>
    </xf>
    <xf numFmtId="0" fontId="22" fillId="0" borderId="12" xfId="1" applyFont="1" applyBorder="1" applyAlignment="1">
      <alignment horizontal="center" vertical="center"/>
    </xf>
    <xf numFmtId="165" fontId="22" fillId="0" borderId="12" xfId="1" applyNumberFormat="1" applyFont="1" applyBorder="1" applyAlignment="1">
      <alignment horizontal="center" vertical="center"/>
    </xf>
    <xf numFmtId="9" fontId="23" fillId="0" borderId="12" xfId="1" applyNumberFormat="1" applyFont="1" applyBorder="1" applyAlignment="1">
      <alignment horizontal="center" vertical="center"/>
    </xf>
    <xf numFmtId="0" fontId="22" fillId="11" borderId="12" xfId="1" applyFont="1" applyFill="1" applyBorder="1" applyAlignment="1">
      <alignment horizontal="center" vertical="center"/>
    </xf>
    <xf numFmtId="165" fontId="22" fillId="11" borderId="12" xfId="1" applyNumberFormat="1" applyFont="1" applyFill="1" applyBorder="1" applyAlignment="1">
      <alignment horizontal="center" vertical="center"/>
    </xf>
    <xf numFmtId="0" fontId="26" fillId="0" borderId="9" xfId="1" applyFont="1" applyBorder="1" applyAlignment="1">
      <alignment horizontal="left" vertical="center" wrapText="1"/>
    </xf>
    <xf numFmtId="0" fontId="29" fillId="0" borderId="0" xfId="1" applyFont="1" applyBorder="1" applyAlignment="1">
      <alignment horizontal="left" vertical="center" wrapText="1"/>
    </xf>
    <xf numFmtId="165" fontId="29" fillId="0" borderId="0" xfId="1" applyNumberFormat="1" applyFont="1" applyBorder="1" applyAlignment="1">
      <alignment horizontal="left" vertical="center" wrapText="1"/>
    </xf>
    <xf numFmtId="0" fontId="25" fillId="0" borderId="0" xfId="1" applyFont="1" applyBorder="1" applyAlignment="1">
      <alignment horizontal="left" vertical="center" wrapText="1"/>
    </xf>
    <xf numFmtId="165" fontId="25" fillId="0" borderId="0" xfId="1" applyNumberFormat="1" applyFont="1" applyBorder="1" applyAlignment="1">
      <alignment horizontal="left" vertical="center" wrapText="1"/>
    </xf>
    <xf numFmtId="0" fontId="22" fillId="16" borderId="0" xfId="1" applyFont="1" applyFill="1" applyBorder="1" applyAlignment="1">
      <alignment horizontal="center" vertical="center"/>
    </xf>
    <xf numFmtId="165" fontId="22" fillId="16" borderId="0" xfId="1" applyNumberFormat="1" applyFont="1" applyFill="1" applyBorder="1" applyAlignment="1">
      <alignment horizontal="center" vertical="center"/>
    </xf>
    <xf numFmtId="0" fontId="22" fillId="0" borderId="0" xfId="1" applyFont="1" applyBorder="1" applyAlignment="1">
      <alignment horizontal="center" vertical="center"/>
    </xf>
    <xf numFmtId="165" fontId="22" fillId="0" borderId="0" xfId="1" applyNumberFormat="1" applyFont="1" applyBorder="1" applyAlignment="1">
      <alignment horizontal="center" vertical="center"/>
    </xf>
    <xf numFmtId="9" fontId="27" fillId="0" borderId="0" xfId="1" applyNumberFormat="1" applyFont="1" applyBorder="1" applyAlignment="1">
      <alignment horizontal="center" vertical="center"/>
    </xf>
    <xf numFmtId="0" fontId="22" fillId="11" borderId="0" xfId="1" applyFont="1" applyFill="1" applyBorder="1" applyAlignment="1">
      <alignment horizontal="center" vertical="center"/>
    </xf>
    <xf numFmtId="165" fontId="22" fillId="11" borderId="0" xfId="1" applyNumberFormat="1" applyFont="1" applyFill="1" applyBorder="1" applyAlignment="1">
      <alignment horizontal="center" vertical="center"/>
    </xf>
    <xf numFmtId="0" fontId="2" fillId="5" borderId="43" xfId="0" applyFont="1" applyFill="1" applyBorder="1" applyAlignment="1">
      <alignment horizontal="center" vertical="center" wrapText="1"/>
    </xf>
    <xf numFmtId="0" fontId="2" fillId="5" borderId="44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17" fillId="4" borderId="23" xfId="0" applyFont="1" applyFill="1" applyBorder="1" applyAlignment="1">
      <alignment horizontal="center" vertical="center"/>
    </xf>
    <xf numFmtId="0" fontId="18" fillId="4" borderId="24" xfId="0" applyFont="1" applyFill="1" applyBorder="1" applyAlignment="1">
      <alignment horizontal="center" vertical="center"/>
    </xf>
    <xf numFmtId="0" fontId="18" fillId="4" borderId="2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22" fillId="20" borderId="0" xfId="1" applyFont="1" applyFill="1" applyBorder="1" applyAlignment="1">
      <alignment horizontal="center" vertical="center"/>
    </xf>
    <xf numFmtId="0" fontId="28" fillId="8" borderId="0" xfId="1" applyFont="1" applyFill="1" applyBorder="1" applyAlignment="1">
      <alignment vertical="center"/>
    </xf>
    <xf numFmtId="0" fontId="22" fillId="13" borderId="35" xfId="1" applyFont="1" applyFill="1" applyBorder="1" applyAlignment="1">
      <alignment horizontal="center" vertical="center"/>
    </xf>
    <xf numFmtId="0" fontId="28" fillId="0" borderId="34" xfId="1" applyFont="1" applyBorder="1" applyAlignment="1">
      <alignment vertical="center"/>
    </xf>
    <xf numFmtId="0" fontId="22" fillId="13" borderId="34" xfId="1" applyFont="1" applyFill="1" applyBorder="1" applyAlignment="1">
      <alignment horizontal="center" vertical="center"/>
    </xf>
    <xf numFmtId="0" fontId="22" fillId="15" borderId="35" xfId="1" applyFont="1" applyFill="1" applyBorder="1" applyAlignment="1">
      <alignment horizontal="center" vertical="center"/>
    </xf>
    <xf numFmtId="0" fontId="28" fillId="14" borderId="34" xfId="1" applyFont="1" applyFill="1" applyBorder="1" applyAlignment="1">
      <alignment vertical="center"/>
    </xf>
    <xf numFmtId="0" fontId="25" fillId="13" borderId="35" xfId="1" applyFont="1" applyFill="1" applyBorder="1" applyAlignment="1">
      <alignment horizontal="center" vertical="center"/>
    </xf>
    <xf numFmtId="0" fontId="22" fillId="15" borderId="34" xfId="1" applyFont="1" applyFill="1" applyBorder="1" applyAlignment="1">
      <alignment horizontal="center" vertical="center"/>
    </xf>
    <xf numFmtId="0" fontId="22" fillId="13" borderId="23" xfId="1" applyFont="1" applyFill="1" applyBorder="1" applyAlignment="1">
      <alignment horizontal="center" vertical="center"/>
    </xf>
    <xf numFmtId="0" fontId="28" fillId="0" borderId="25" xfId="1" applyFont="1" applyBorder="1" applyAlignment="1">
      <alignment vertical="center"/>
    </xf>
    <xf numFmtId="0" fontId="22" fillId="19" borderId="35" xfId="1" applyFont="1" applyFill="1" applyBorder="1" applyAlignment="1">
      <alignment horizontal="center" vertical="center"/>
    </xf>
    <xf numFmtId="0" fontId="28" fillId="4" borderId="34" xfId="1" applyFont="1" applyFill="1" applyBorder="1" applyAlignment="1">
      <alignment vertical="center"/>
    </xf>
    <xf numFmtId="0" fontId="22" fillId="18" borderId="48" xfId="1" applyFont="1" applyFill="1" applyBorder="1" applyAlignment="1">
      <alignment horizontal="center" vertical="center"/>
    </xf>
    <xf numFmtId="0" fontId="22" fillId="18" borderId="49" xfId="1" applyFont="1" applyFill="1" applyBorder="1" applyAlignment="1">
      <alignment horizontal="center" vertical="center"/>
    </xf>
    <xf numFmtId="0" fontId="22" fillId="13" borderId="48" xfId="1" applyFont="1" applyFill="1" applyBorder="1" applyAlignment="1">
      <alignment horizontal="center" vertical="center"/>
    </xf>
    <xf numFmtId="0" fontId="22" fillId="13" borderId="49" xfId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</cellXfs>
  <cellStyles count="2">
    <cellStyle name="Normal" xfId="0" builtinId="0"/>
    <cellStyle name="Normal 2" xfId="1" xr:uid="{7FD6D79C-C3C0-49F3-A81B-9CC895AE00B1}"/>
  </cellStyles>
  <dxfs count="3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W883"/>
  <sheetViews>
    <sheetView tabSelected="1" zoomScale="84" zoomScaleNormal="84" workbookViewId="0">
      <pane xSplit="5" ySplit="3" topLeftCell="AU4" activePane="bottomRight" state="frozen"/>
      <selection pane="topRight" activeCell="F1" sqref="F1"/>
      <selection pane="bottomLeft" activeCell="A5" sqref="A5"/>
      <selection pane="bottomRight" activeCell="AV1" sqref="AV1:AV1048576"/>
    </sheetView>
  </sheetViews>
  <sheetFormatPr defaultColWidth="12.5703125" defaultRowHeight="15.75"/>
  <cols>
    <col min="1" max="1" width="13.42578125" style="1" customWidth="1"/>
    <col min="2" max="2" width="10.28515625" style="1" customWidth="1"/>
    <col min="3" max="3" width="61.85546875" style="1" customWidth="1"/>
    <col min="4" max="4" width="0.140625" style="1" customWidth="1"/>
    <col min="5" max="5" width="12.42578125" style="1" customWidth="1"/>
    <col min="6" max="6" width="23.5703125" style="1" hidden="1" customWidth="1"/>
    <col min="7" max="7" width="18.140625" style="1" hidden="1" customWidth="1"/>
    <col min="8" max="8" width="20.85546875" style="1" hidden="1" customWidth="1"/>
    <col min="9" max="9" width="19.7109375" style="1" hidden="1" customWidth="1"/>
    <col min="10" max="10" width="23.85546875" style="1" hidden="1" customWidth="1"/>
    <col min="11" max="11" width="23" style="1" hidden="1" customWidth="1"/>
    <col min="12" max="12" width="26.85546875" style="1" hidden="1" customWidth="1"/>
    <col min="13" max="13" width="25.5703125" style="1" hidden="1" customWidth="1"/>
    <col min="14" max="14" width="25" style="1" hidden="1" customWidth="1"/>
    <col min="15" max="15" width="24" style="1" hidden="1" customWidth="1"/>
    <col min="16" max="16" width="25.7109375" style="1" hidden="1" customWidth="1"/>
    <col min="17" max="17" width="22" style="1" hidden="1" customWidth="1"/>
    <col min="18" max="18" width="21.5703125" style="1" hidden="1" customWidth="1"/>
    <col min="19" max="19" width="24" style="1" hidden="1" customWidth="1"/>
    <col min="20" max="20" width="23.28515625" style="1" hidden="1" customWidth="1"/>
    <col min="21" max="21" width="20.5703125" style="1" hidden="1" customWidth="1"/>
    <col min="22" max="22" width="17.7109375" style="1" hidden="1" customWidth="1"/>
    <col min="23" max="23" width="19.7109375" style="1" hidden="1" customWidth="1"/>
    <col min="24" max="24" width="20.7109375" style="1" hidden="1" customWidth="1"/>
    <col min="25" max="25" width="23.28515625" style="1" hidden="1" customWidth="1"/>
    <col min="26" max="26" width="23.140625" style="1" hidden="1" customWidth="1"/>
    <col min="27" max="27" width="26.7109375" style="1" hidden="1" customWidth="1"/>
    <col min="28" max="28" width="21.42578125" style="1" hidden="1" customWidth="1"/>
    <col min="29" max="29" width="23" style="1" hidden="1" customWidth="1"/>
    <col min="30" max="32" width="25.28515625" style="1" hidden="1" customWidth="1"/>
    <col min="33" max="34" width="18.42578125" style="1" hidden="1" customWidth="1"/>
    <col min="35" max="35" width="20.85546875" style="1" hidden="1" customWidth="1"/>
    <col min="36" max="38" width="21.7109375" style="1" hidden="1" customWidth="1"/>
    <col min="39" max="39" width="17.7109375" style="1" hidden="1" customWidth="1"/>
    <col min="40" max="40" width="18.28515625" style="1" hidden="1" customWidth="1"/>
    <col min="41" max="41" width="15.7109375" style="1" hidden="1" customWidth="1"/>
    <col min="42" max="45" width="21.28515625" style="1" hidden="1" customWidth="1"/>
    <col min="46" max="46" width="24.42578125" style="1" hidden="1" customWidth="1"/>
    <col min="47" max="47" width="20.42578125" style="127" customWidth="1"/>
    <col min="48" max="48" width="17.85546875" style="1" hidden="1" customWidth="1"/>
    <col min="49" max="49" width="20.140625" style="1" customWidth="1"/>
    <col min="50" max="56" width="12.5703125" style="1"/>
    <col min="57" max="57" width="35.7109375" style="1" customWidth="1"/>
    <col min="58" max="16384" width="12.5703125" style="1"/>
  </cols>
  <sheetData>
    <row r="1" spans="1:49" ht="16.5" thickBot="1"/>
    <row r="2" spans="1:49" ht="32.25" thickBot="1">
      <c r="A2" s="174" t="s">
        <v>0</v>
      </c>
      <c r="B2" s="174" t="s">
        <v>1</v>
      </c>
      <c r="C2" s="176" t="s">
        <v>2</v>
      </c>
      <c r="D2" s="176" t="s">
        <v>3</v>
      </c>
      <c r="E2" s="178" t="s">
        <v>4</v>
      </c>
      <c r="F2" s="164" t="s">
        <v>5</v>
      </c>
      <c r="G2" s="165"/>
      <c r="H2" s="165"/>
      <c r="I2" s="165"/>
      <c r="J2" s="165"/>
      <c r="K2" s="165"/>
      <c r="L2" s="165"/>
      <c r="M2" s="166"/>
      <c r="N2" s="171" t="s">
        <v>109</v>
      </c>
      <c r="O2" s="172"/>
      <c r="P2" s="172"/>
      <c r="Q2" s="172"/>
      <c r="R2" s="173"/>
      <c r="S2" s="167" t="s">
        <v>6</v>
      </c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9"/>
      <c r="AG2" s="161" t="s">
        <v>7</v>
      </c>
      <c r="AH2" s="163" t="s">
        <v>8</v>
      </c>
      <c r="AI2" s="170" t="s">
        <v>9</v>
      </c>
      <c r="AJ2" s="170"/>
      <c r="AK2" s="170"/>
      <c r="AL2" s="170"/>
      <c r="AM2" s="170" t="s">
        <v>10</v>
      </c>
      <c r="AN2" s="170"/>
      <c r="AO2" s="170"/>
      <c r="AP2" s="170"/>
      <c r="AQ2" s="170"/>
      <c r="AR2" s="170"/>
      <c r="AS2" s="170"/>
      <c r="AT2" s="170"/>
      <c r="AU2" s="132" t="s">
        <v>12</v>
      </c>
      <c r="AV2" s="159" t="s">
        <v>296</v>
      </c>
      <c r="AW2" s="52" t="s">
        <v>11</v>
      </c>
    </row>
    <row r="3" spans="1:49" ht="111" thickBot="1">
      <c r="A3" s="175"/>
      <c r="B3" s="175"/>
      <c r="C3" s="175"/>
      <c r="D3" s="177"/>
      <c r="E3" s="179"/>
      <c r="F3" s="34" t="s">
        <v>85</v>
      </c>
      <c r="G3" s="35" t="s">
        <v>86</v>
      </c>
      <c r="H3" s="35" t="s">
        <v>87</v>
      </c>
      <c r="I3" s="36" t="s">
        <v>88</v>
      </c>
      <c r="J3" s="48" t="s">
        <v>89</v>
      </c>
      <c r="K3" s="48" t="s">
        <v>93</v>
      </c>
      <c r="L3" s="48" t="s">
        <v>94</v>
      </c>
      <c r="M3" s="48" t="s">
        <v>91</v>
      </c>
      <c r="N3" s="48" t="s">
        <v>110</v>
      </c>
      <c r="O3" s="48" t="s">
        <v>111</v>
      </c>
      <c r="P3" s="48" t="s">
        <v>112</v>
      </c>
      <c r="Q3" s="48" t="s">
        <v>113</v>
      </c>
      <c r="R3" s="48" t="s">
        <v>114</v>
      </c>
      <c r="S3" s="2" t="s">
        <v>95</v>
      </c>
      <c r="T3" s="2" t="s">
        <v>96</v>
      </c>
      <c r="U3" s="2" t="s">
        <v>97</v>
      </c>
      <c r="V3" s="2" t="s">
        <v>98</v>
      </c>
      <c r="W3" s="2" t="s">
        <v>99</v>
      </c>
      <c r="X3" s="2" t="s">
        <v>100</v>
      </c>
      <c r="Y3" s="2" t="s">
        <v>101</v>
      </c>
      <c r="Z3" s="2" t="s">
        <v>102</v>
      </c>
      <c r="AA3" s="2" t="s">
        <v>103</v>
      </c>
      <c r="AB3" s="2" t="s">
        <v>104</v>
      </c>
      <c r="AC3" s="2" t="s">
        <v>105</v>
      </c>
      <c r="AD3" s="2" t="s">
        <v>106</v>
      </c>
      <c r="AE3" s="45" t="s">
        <v>107</v>
      </c>
      <c r="AF3" s="49" t="s">
        <v>108</v>
      </c>
      <c r="AG3" s="162"/>
      <c r="AH3" s="162"/>
      <c r="AI3" s="55" t="s">
        <v>118</v>
      </c>
      <c r="AJ3" s="55" t="s">
        <v>121</v>
      </c>
      <c r="AK3" s="55" t="s">
        <v>297</v>
      </c>
      <c r="AL3" s="76" t="s">
        <v>122</v>
      </c>
      <c r="AM3" s="133" t="s">
        <v>13</v>
      </c>
      <c r="AN3" s="134" t="s">
        <v>14</v>
      </c>
      <c r="AO3" s="135" t="s">
        <v>116</v>
      </c>
      <c r="AP3" s="135" t="s">
        <v>117</v>
      </c>
      <c r="AQ3" s="135" t="s">
        <v>115</v>
      </c>
      <c r="AR3" s="125" t="s">
        <v>293</v>
      </c>
      <c r="AS3" s="125" t="s">
        <v>294</v>
      </c>
      <c r="AT3" s="136" t="s">
        <v>15</v>
      </c>
      <c r="AU3" s="128" t="s">
        <v>295</v>
      </c>
      <c r="AV3" s="160"/>
      <c r="AW3" s="53">
        <v>355451.03</v>
      </c>
    </row>
    <row r="4" spans="1:49" ht="60">
      <c r="A4" s="3">
        <v>1</v>
      </c>
      <c r="B4" s="23">
        <v>138041</v>
      </c>
      <c r="C4" s="29" t="s">
        <v>16</v>
      </c>
      <c r="D4" s="5" t="s">
        <v>76</v>
      </c>
      <c r="E4" s="6">
        <v>340</v>
      </c>
      <c r="F4" s="7">
        <v>12.14</v>
      </c>
      <c r="G4" s="8"/>
      <c r="H4" s="9"/>
      <c r="I4" s="10"/>
      <c r="J4" s="37"/>
      <c r="K4" s="37"/>
      <c r="L4" s="37"/>
      <c r="M4" s="10"/>
      <c r="N4" s="37"/>
      <c r="O4" s="37"/>
      <c r="P4" s="37">
        <v>12.25</v>
      </c>
      <c r="Q4" s="37"/>
      <c r="R4" s="37"/>
      <c r="S4" s="11">
        <v>7.7</v>
      </c>
      <c r="T4" s="11"/>
      <c r="U4" s="11"/>
      <c r="V4" s="11"/>
      <c r="W4" s="11"/>
      <c r="X4" s="11"/>
      <c r="Y4" s="11"/>
      <c r="Z4" s="11"/>
      <c r="AA4" s="11"/>
      <c r="AB4" s="11"/>
      <c r="AC4" s="11"/>
      <c r="AD4" s="14"/>
      <c r="AE4" s="39"/>
      <c r="AF4" s="46"/>
      <c r="AG4" s="12">
        <v>10.15</v>
      </c>
      <c r="AH4" s="12"/>
      <c r="AI4" s="12">
        <v>15.5</v>
      </c>
      <c r="AJ4" s="12">
        <v>15.6</v>
      </c>
      <c r="AK4" s="12"/>
      <c r="AL4" s="75">
        <v>14.7</v>
      </c>
      <c r="AM4" s="13">
        <v>51.14</v>
      </c>
      <c r="AN4" s="14">
        <v>30.16</v>
      </c>
      <c r="AO4" s="39"/>
      <c r="AP4" s="39"/>
      <c r="AQ4" s="39"/>
      <c r="AR4" s="50"/>
      <c r="AS4" s="50"/>
      <c r="AT4" s="50">
        <v>21.9</v>
      </c>
      <c r="AU4" s="129">
        <v>14.61</v>
      </c>
      <c r="AV4" s="51">
        <f t="shared" ref="AV4:AV35" si="0">E4*AU4</f>
        <v>4967.3999999999996</v>
      </c>
      <c r="AW4" s="15"/>
    </row>
    <row r="5" spans="1:49" ht="41.25" customHeight="1">
      <c r="A5" s="25">
        <v>2</v>
      </c>
      <c r="B5" s="26">
        <v>84164</v>
      </c>
      <c r="C5" s="30" t="s">
        <v>20</v>
      </c>
      <c r="D5" s="5" t="s">
        <v>77</v>
      </c>
      <c r="E5" s="6">
        <v>1544</v>
      </c>
      <c r="F5" s="17"/>
      <c r="G5" s="9"/>
      <c r="H5" s="9"/>
      <c r="I5" s="10"/>
      <c r="J5" s="37"/>
      <c r="K5" s="37"/>
      <c r="L5" s="37"/>
      <c r="M5" s="10"/>
      <c r="N5" s="37"/>
      <c r="O5" s="37"/>
      <c r="P5" s="37"/>
      <c r="Q5" s="37"/>
      <c r="R5" s="37">
        <v>6.2</v>
      </c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4"/>
      <c r="AE5" s="39"/>
      <c r="AF5" s="47"/>
      <c r="AG5" s="12">
        <v>16.98</v>
      </c>
      <c r="AH5" s="12"/>
      <c r="AI5" s="12">
        <v>12</v>
      </c>
      <c r="AJ5" s="12">
        <v>8.56</v>
      </c>
      <c r="AK5" s="12"/>
      <c r="AL5" s="75">
        <v>8.9600000000000009</v>
      </c>
      <c r="AM5" s="13">
        <v>24.99</v>
      </c>
      <c r="AN5" s="14">
        <v>18.420000000000002</v>
      </c>
      <c r="AO5" s="39"/>
      <c r="AP5" s="39"/>
      <c r="AQ5" s="39"/>
      <c r="AR5" s="39"/>
      <c r="AS5" s="39"/>
      <c r="AT5" s="39">
        <v>17.86</v>
      </c>
      <c r="AU5" s="130">
        <v>16.32</v>
      </c>
      <c r="AV5" s="51">
        <f t="shared" si="0"/>
        <v>25198.080000000002</v>
      </c>
      <c r="AW5" s="15"/>
    </row>
    <row r="6" spans="1:49" ht="75">
      <c r="A6" s="27">
        <v>3</v>
      </c>
      <c r="B6" s="24">
        <v>146148</v>
      </c>
      <c r="C6" s="31" t="s">
        <v>17</v>
      </c>
      <c r="D6" s="5" t="s">
        <v>76</v>
      </c>
      <c r="E6" s="6">
        <v>1104</v>
      </c>
      <c r="F6" s="18"/>
      <c r="G6" s="9"/>
      <c r="H6" s="9"/>
      <c r="I6" s="10"/>
      <c r="J6" s="37"/>
      <c r="K6" s="37"/>
      <c r="L6" s="37"/>
      <c r="M6" s="10"/>
      <c r="N6" s="37"/>
      <c r="O6" s="37"/>
      <c r="P6" s="37"/>
      <c r="Q6" s="37"/>
      <c r="R6" s="37"/>
      <c r="S6" s="11"/>
      <c r="T6" s="11">
        <v>4.8</v>
      </c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2">
        <v>14</v>
      </c>
      <c r="AH6" s="12">
        <v>13.99</v>
      </c>
      <c r="AI6" s="12">
        <v>12</v>
      </c>
      <c r="AJ6" s="12">
        <v>9.66</v>
      </c>
      <c r="AK6" s="12"/>
      <c r="AL6" s="75">
        <v>9.1</v>
      </c>
      <c r="AM6" s="13">
        <v>18.73</v>
      </c>
      <c r="AN6" s="14">
        <v>22.87</v>
      </c>
      <c r="AO6" s="39"/>
      <c r="AP6" s="39"/>
      <c r="AQ6" s="39"/>
      <c r="AR6" s="39"/>
      <c r="AS6" s="39"/>
      <c r="AT6" s="39">
        <v>10.51</v>
      </c>
      <c r="AU6" s="130">
        <v>11.54</v>
      </c>
      <c r="AV6" s="51">
        <f t="shared" si="0"/>
        <v>12740.16</v>
      </c>
      <c r="AW6" s="15"/>
    </row>
    <row r="7" spans="1:49" ht="75">
      <c r="A7" s="27">
        <v>4</v>
      </c>
      <c r="B7" s="24">
        <v>154016</v>
      </c>
      <c r="C7" s="31" t="s">
        <v>19</v>
      </c>
      <c r="D7" s="5" t="s">
        <v>76</v>
      </c>
      <c r="E7" s="16">
        <v>624</v>
      </c>
      <c r="F7" s="18"/>
      <c r="G7" s="9">
        <v>14.13</v>
      </c>
      <c r="H7" s="9"/>
      <c r="I7" s="10"/>
      <c r="J7" s="37"/>
      <c r="K7" s="37"/>
      <c r="L7" s="37"/>
      <c r="M7" s="10"/>
      <c r="N7" s="37"/>
      <c r="O7" s="37"/>
      <c r="P7" s="37">
        <v>10.3</v>
      </c>
      <c r="Q7" s="37"/>
      <c r="R7" s="37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2">
        <v>9.4700000000000006</v>
      </c>
      <c r="AH7" s="12"/>
      <c r="AI7" s="12">
        <v>14.5</v>
      </c>
      <c r="AJ7" s="12">
        <v>15.66</v>
      </c>
      <c r="AK7" s="12"/>
      <c r="AL7" s="75">
        <v>16.899999999999999</v>
      </c>
      <c r="AM7" s="13">
        <v>33.840000000000003</v>
      </c>
      <c r="AN7" s="38">
        <v>28.9</v>
      </c>
      <c r="AO7" s="61"/>
      <c r="AP7" s="61"/>
      <c r="AQ7" s="61"/>
      <c r="AR7" s="61"/>
      <c r="AS7" s="61"/>
      <c r="AT7" s="39">
        <v>29.99</v>
      </c>
      <c r="AU7" s="130">
        <v>14.3</v>
      </c>
      <c r="AV7" s="51">
        <f t="shared" si="0"/>
        <v>8923.2000000000007</v>
      </c>
      <c r="AW7" s="15"/>
    </row>
    <row r="8" spans="1:49" ht="90">
      <c r="A8" s="3">
        <v>5</v>
      </c>
      <c r="B8" s="33">
        <v>170517</v>
      </c>
      <c r="C8" s="28" t="s">
        <v>18</v>
      </c>
      <c r="D8" s="5" t="s">
        <v>76</v>
      </c>
      <c r="E8" s="6">
        <v>100</v>
      </c>
      <c r="F8" s="18"/>
      <c r="G8" s="9"/>
      <c r="H8" s="9"/>
      <c r="I8" s="10"/>
      <c r="J8" s="37"/>
      <c r="K8" s="37"/>
      <c r="L8" s="37"/>
      <c r="M8" s="10"/>
      <c r="N8" s="37"/>
      <c r="O8" s="37"/>
      <c r="P8" s="37"/>
      <c r="Q8" s="37"/>
      <c r="R8" s="37">
        <v>17.600000000000001</v>
      </c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2">
        <v>15.95</v>
      </c>
      <c r="AH8" s="12">
        <v>38.869999999999997</v>
      </c>
      <c r="AI8" s="12">
        <v>43</v>
      </c>
      <c r="AJ8" s="12">
        <v>32.5</v>
      </c>
      <c r="AK8" s="12"/>
      <c r="AL8" s="75">
        <v>37.9</v>
      </c>
      <c r="AM8" s="13">
        <v>109</v>
      </c>
      <c r="AN8" s="14">
        <v>131.96</v>
      </c>
      <c r="AO8" s="39"/>
      <c r="AP8" s="39"/>
      <c r="AQ8" s="39"/>
      <c r="AR8" s="39"/>
      <c r="AS8" s="39"/>
      <c r="AT8" s="39">
        <v>69.92</v>
      </c>
      <c r="AU8" s="130">
        <v>38.07</v>
      </c>
      <c r="AV8" s="51">
        <f t="shared" si="0"/>
        <v>3807</v>
      </c>
      <c r="AW8" s="19"/>
    </row>
    <row r="9" spans="1:49" ht="75">
      <c r="A9" s="3">
        <v>6</v>
      </c>
      <c r="B9" s="4">
        <v>153838</v>
      </c>
      <c r="C9" s="28" t="s">
        <v>21</v>
      </c>
      <c r="D9" s="5" t="s">
        <v>76</v>
      </c>
      <c r="E9" s="6">
        <v>96</v>
      </c>
      <c r="F9" s="18"/>
      <c r="G9" s="9"/>
      <c r="H9" s="9"/>
      <c r="I9" s="10"/>
      <c r="J9" s="37"/>
      <c r="K9" s="37"/>
      <c r="L9" s="37"/>
      <c r="M9" s="10"/>
      <c r="N9" s="37"/>
      <c r="O9" s="37"/>
      <c r="P9" s="37"/>
      <c r="Q9" s="37">
        <v>22.5</v>
      </c>
      <c r="R9" s="37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2">
        <v>22.32</v>
      </c>
      <c r="AH9" s="12">
        <v>23.9</v>
      </c>
      <c r="AI9" s="12">
        <v>27</v>
      </c>
      <c r="AJ9" s="12">
        <v>22.5</v>
      </c>
      <c r="AK9" s="12"/>
      <c r="AL9" s="75">
        <v>22.95</v>
      </c>
      <c r="AM9" s="13"/>
      <c r="AN9" s="14">
        <v>30.01</v>
      </c>
      <c r="AO9" s="39"/>
      <c r="AP9" s="39"/>
      <c r="AQ9" s="39"/>
      <c r="AR9" s="40"/>
      <c r="AS9" s="40"/>
      <c r="AT9" s="40"/>
      <c r="AU9" s="131">
        <v>24.45</v>
      </c>
      <c r="AV9" s="51">
        <f t="shared" si="0"/>
        <v>2347.1999999999998</v>
      </c>
      <c r="AW9" s="15"/>
    </row>
    <row r="10" spans="1:49" ht="90">
      <c r="A10" s="3">
        <v>7</v>
      </c>
      <c r="B10" s="4">
        <v>159185</v>
      </c>
      <c r="C10" s="28" t="s">
        <v>22</v>
      </c>
      <c r="D10" s="5" t="s">
        <v>76</v>
      </c>
      <c r="E10" s="16">
        <v>336</v>
      </c>
      <c r="F10" s="18"/>
      <c r="G10" s="9"/>
      <c r="H10" s="9">
        <v>4.1100000000000003</v>
      </c>
      <c r="I10" s="10"/>
      <c r="J10" s="37"/>
      <c r="K10" s="37"/>
      <c r="L10" s="37"/>
      <c r="M10" s="10"/>
      <c r="N10" s="37"/>
      <c r="O10" s="37"/>
      <c r="P10" s="37">
        <v>3.4</v>
      </c>
      <c r="Q10" s="37"/>
      <c r="R10" s="37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2">
        <v>2.95</v>
      </c>
      <c r="AH10" s="12">
        <v>8.25</v>
      </c>
      <c r="AI10" s="12">
        <v>3.9</v>
      </c>
      <c r="AJ10" s="12"/>
      <c r="AK10" s="12"/>
      <c r="AL10" s="75">
        <v>4.8</v>
      </c>
      <c r="AM10" s="13">
        <v>16.899999999999999</v>
      </c>
      <c r="AN10" s="14">
        <v>8.34</v>
      </c>
      <c r="AO10" s="39"/>
      <c r="AP10" s="39"/>
      <c r="AQ10" s="39"/>
      <c r="AR10" s="39"/>
      <c r="AS10" s="39"/>
      <c r="AT10" s="39">
        <v>18.899999999999999</v>
      </c>
      <c r="AU10" s="130">
        <v>3.79</v>
      </c>
      <c r="AV10" s="51">
        <f t="shared" si="0"/>
        <v>1273.44</v>
      </c>
      <c r="AW10" s="15"/>
    </row>
    <row r="11" spans="1:49" ht="90">
      <c r="A11" s="3">
        <v>8</v>
      </c>
      <c r="B11" s="4">
        <v>152644</v>
      </c>
      <c r="C11" s="28" t="s">
        <v>23</v>
      </c>
      <c r="D11" s="5" t="s">
        <v>76</v>
      </c>
      <c r="E11" s="6">
        <v>336</v>
      </c>
      <c r="F11" s="18"/>
      <c r="G11" s="9">
        <v>10.6</v>
      </c>
      <c r="H11" s="9"/>
      <c r="I11" s="10"/>
      <c r="J11" s="37"/>
      <c r="K11" s="37"/>
      <c r="L11" s="37"/>
      <c r="M11" s="10"/>
      <c r="N11" s="37"/>
      <c r="O11" s="37"/>
      <c r="P11" s="37"/>
      <c r="Q11" s="37"/>
      <c r="R11" s="37">
        <v>5.99</v>
      </c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2">
        <v>3.8</v>
      </c>
      <c r="AH11" s="12">
        <v>4.8499999999999996</v>
      </c>
      <c r="AI11" s="12">
        <v>9</v>
      </c>
      <c r="AJ11" s="12"/>
      <c r="AK11" s="12"/>
      <c r="AL11" s="75">
        <v>6.9</v>
      </c>
      <c r="AM11" s="13">
        <v>21.87</v>
      </c>
      <c r="AN11" s="41">
        <v>11.57</v>
      </c>
      <c r="AO11" s="39"/>
      <c r="AP11" s="39"/>
      <c r="AQ11" s="39"/>
      <c r="AR11" s="39"/>
      <c r="AS11" s="39"/>
      <c r="AT11" s="39">
        <v>19.899999999999999</v>
      </c>
      <c r="AU11" s="130">
        <v>8.1199999999999992</v>
      </c>
      <c r="AV11" s="51">
        <f t="shared" si="0"/>
        <v>2728.3199999999997</v>
      </c>
      <c r="AW11" s="15"/>
    </row>
    <row r="12" spans="1:49" ht="75">
      <c r="A12" s="3">
        <v>9</v>
      </c>
      <c r="B12" s="4">
        <v>58513</v>
      </c>
      <c r="C12" s="32" t="s">
        <v>24</v>
      </c>
      <c r="D12" s="5" t="s">
        <v>76</v>
      </c>
      <c r="E12" s="6">
        <v>24</v>
      </c>
      <c r="F12" s="18"/>
      <c r="G12" s="9"/>
      <c r="H12" s="9"/>
      <c r="I12" s="10"/>
      <c r="J12" s="37"/>
      <c r="K12" s="37"/>
      <c r="L12" s="37"/>
      <c r="M12" s="10"/>
      <c r="N12" s="37"/>
      <c r="O12" s="37"/>
      <c r="P12" s="37"/>
      <c r="Q12" s="37"/>
      <c r="R12" s="37">
        <v>17.21</v>
      </c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2">
        <v>12.3</v>
      </c>
      <c r="AH12" s="12">
        <v>12.59</v>
      </c>
      <c r="AI12" s="12">
        <v>15</v>
      </c>
      <c r="AJ12" s="12"/>
      <c r="AK12" s="12"/>
      <c r="AL12" s="75">
        <v>22.85</v>
      </c>
      <c r="AM12" s="42"/>
      <c r="AN12" s="60"/>
      <c r="AO12" s="43"/>
      <c r="AP12" s="43"/>
      <c r="AQ12" s="43"/>
      <c r="AR12" s="43"/>
      <c r="AS12" s="43"/>
      <c r="AT12" s="39">
        <v>23</v>
      </c>
      <c r="AU12" s="130">
        <v>17.16</v>
      </c>
      <c r="AV12" s="51">
        <f t="shared" si="0"/>
        <v>411.84000000000003</v>
      </c>
      <c r="AW12" s="15"/>
    </row>
    <row r="13" spans="1:49" ht="90">
      <c r="A13" s="3">
        <v>10</v>
      </c>
      <c r="B13" s="4">
        <v>163459</v>
      </c>
      <c r="C13" s="28" t="s">
        <v>25</v>
      </c>
      <c r="D13" s="5" t="s">
        <v>76</v>
      </c>
      <c r="E13" s="6">
        <v>200</v>
      </c>
      <c r="F13" s="18"/>
      <c r="G13" s="9"/>
      <c r="H13" s="9"/>
      <c r="I13" s="10"/>
      <c r="J13" s="37"/>
      <c r="K13" s="37"/>
      <c r="L13" s="37"/>
      <c r="M13" s="10"/>
      <c r="N13" s="37"/>
      <c r="O13" s="37"/>
      <c r="P13" s="37"/>
      <c r="Q13" s="37">
        <v>75</v>
      </c>
      <c r="R13" s="37"/>
      <c r="S13" s="11"/>
      <c r="T13" s="11"/>
      <c r="U13" s="11">
        <v>50</v>
      </c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2">
        <v>64.790000000000006</v>
      </c>
      <c r="AH13" s="12">
        <v>118.99</v>
      </c>
      <c r="AI13" s="12">
        <v>99</v>
      </c>
      <c r="AJ13" s="12">
        <v>99</v>
      </c>
      <c r="AK13" s="12"/>
      <c r="AL13" s="75">
        <v>116</v>
      </c>
      <c r="AM13" s="13">
        <v>63.9</v>
      </c>
      <c r="AN13" s="14">
        <v>85</v>
      </c>
      <c r="AO13" s="39"/>
      <c r="AP13" s="39"/>
      <c r="AQ13" s="39"/>
      <c r="AR13" s="39"/>
      <c r="AS13" s="39"/>
      <c r="AT13" s="39">
        <v>88.63</v>
      </c>
      <c r="AU13" s="130">
        <v>85.53</v>
      </c>
      <c r="AV13" s="51">
        <f t="shared" si="0"/>
        <v>17106</v>
      </c>
      <c r="AW13" s="15"/>
    </row>
    <row r="14" spans="1:49" ht="75">
      <c r="A14" s="3">
        <v>11</v>
      </c>
      <c r="B14" s="4">
        <v>153957</v>
      </c>
      <c r="C14" s="28" t="s">
        <v>26</v>
      </c>
      <c r="D14" s="5" t="s">
        <v>76</v>
      </c>
      <c r="E14" s="16">
        <v>1824</v>
      </c>
      <c r="F14" s="18"/>
      <c r="G14" s="9"/>
      <c r="H14" s="9"/>
      <c r="I14" s="10"/>
      <c r="J14" s="37"/>
      <c r="K14" s="37"/>
      <c r="L14" s="37"/>
      <c r="M14" s="10"/>
      <c r="N14" s="37"/>
      <c r="O14" s="37"/>
      <c r="P14" s="37"/>
      <c r="Q14" s="37"/>
      <c r="R14" s="37">
        <v>2.48</v>
      </c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2">
        <v>2.1</v>
      </c>
      <c r="AH14" s="12">
        <v>3.9</v>
      </c>
      <c r="AI14" s="12">
        <v>3.15</v>
      </c>
      <c r="AJ14" s="12">
        <v>3.16</v>
      </c>
      <c r="AK14" s="12"/>
      <c r="AL14" s="75">
        <v>2.17</v>
      </c>
      <c r="AM14" s="13"/>
      <c r="AN14" s="14"/>
      <c r="AO14" s="39"/>
      <c r="AP14" s="39"/>
      <c r="AQ14" s="39"/>
      <c r="AR14" s="39"/>
      <c r="AS14" s="39"/>
      <c r="AT14" s="39"/>
      <c r="AU14" s="130">
        <v>2.83</v>
      </c>
      <c r="AV14" s="51">
        <f t="shared" si="0"/>
        <v>5161.92</v>
      </c>
      <c r="AW14" s="15"/>
    </row>
    <row r="15" spans="1:49" ht="75">
      <c r="A15" s="3">
        <v>12</v>
      </c>
      <c r="B15" s="4">
        <v>83614</v>
      </c>
      <c r="C15" s="28" t="s">
        <v>27</v>
      </c>
      <c r="D15" s="5" t="s">
        <v>76</v>
      </c>
      <c r="E15" s="6">
        <v>160</v>
      </c>
      <c r="F15" s="18"/>
      <c r="G15" s="9"/>
      <c r="H15" s="9"/>
      <c r="I15" s="10"/>
      <c r="J15" s="37"/>
      <c r="K15" s="37"/>
      <c r="L15" s="37"/>
      <c r="M15" s="10"/>
      <c r="N15" s="37"/>
      <c r="O15" s="37"/>
      <c r="P15" s="37"/>
      <c r="Q15" s="37"/>
      <c r="R15" s="37">
        <v>9.4700000000000006</v>
      </c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2">
        <v>13.3</v>
      </c>
      <c r="AH15" s="12">
        <v>18</v>
      </c>
      <c r="AI15" s="12">
        <v>9.9</v>
      </c>
      <c r="AJ15" s="12">
        <v>15.9</v>
      </c>
      <c r="AK15" s="12"/>
      <c r="AL15" s="75">
        <v>12.04</v>
      </c>
      <c r="AM15" s="13">
        <v>40.9</v>
      </c>
      <c r="AN15" s="14">
        <v>25</v>
      </c>
      <c r="AO15" s="39"/>
      <c r="AP15" s="39"/>
      <c r="AQ15" s="39"/>
      <c r="AR15" s="39"/>
      <c r="AS15" s="39"/>
      <c r="AT15" s="39">
        <v>27.47</v>
      </c>
      <c r="AU15" s="130">
        <v>13.1</v>
      </c>
      <c r="AV15" s="51">
        <f t="shared" si="0"/>
        <v>2096</v>
      </c>
      <c r="AW15" s="15"/>
    </row>
    <row r="16" spans="1:49" ht="90">
      <c r="A16" s="3">
        <v>13</v>
      </c>
      <c r="B16" s="4">
        <v>156346</v>
      </c>
      <c r="C16" s="28" t="s">
        <v>28</v>
      </c>
      <c r="D16" s="5" t="s">
        <v>76</v>
      </c>
      <c r="E16" s="6">
        <v>100</v>
      </c>
      <c r="F16" s="18"/>
      <c r="G16" s="9"/>
      <c r="H16" s="9"/>
      <c r="I16" s="10">
        <v>7.8</v>
      </c>
      <c r="J16" s="37"/>
      <c r="K16" s="37"/>
      <c r="L16" s="37"/>
      <c r="M16" s="10"/>
      <c r="N16" s="37"/>
      <c r="O16" s="37"/>
      <c r="P16" s="37"/>
      <c r="Q16" s="37"/>
      <c r="R16" s="37">
        <v>4.49</v>
      </c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2">
        <v>24.62</v>
      </c>
      <c r="AH16" s="12">
        <v>14.13</v>
      </c>
      <c r="AI16" s="12">
        <v>11</v>
      </c>
      <c r="AJ16" s="12"/>
      <c r="AK16" s="12"/>
      <c r="AL16" s="75">
        <v>6.5</v>
      </c>
      <c r="AM16" s="44">
        <v>37.9</v>
      </c>
      <c r="AN16" s="14">
        <v>30.39</v>
      </c>
      <c r="AO16" s="39"/>
      <c r="AP16" s="39"/>
      <c r="AQ16" s="39"/>
      <c r="AR16" s="39"/>
      <c r="AS16" s="39"/>
      <c r="AT16" s="39">
        <v>68.099999999999994</v>
      </c>
      <c r="AU16" s="130">
        <v>8.43</v>
      </c>
      <c r="AV16" s="51">
        <f t="shared" si="0"/>
        <v>843</v>
      </c>
      <c r="AW16" s="15"/>
    </row>
    <row r="17" spans="1:49" ht="75">
      <c r="A17" s="3">
        <v>14</v>
      </c>
      <c r="B17" s="4">
        <v>150641</v>
      </c>
      <c r="C17" s="28" t="s">
        <v>29</v>
      </c>
      <c r="D17" s="5" t="s">
        <v>76</v>
      </c>
      <c r="E17" s="6">
        <v>160</v>
      </c>
      <c r="F17" s="18">
        <v>11.3</v>
      </c>
      <c r="G17" s="9"/>
      <c r="H17" s="9"/>
      <c r="I17" s="10"/>
      <c r="J17" s="37"/>
      <c r="K17" s="37"/>
      <c r="L17" s="37"/>
      <c r="M17" s="10"/>
      <c r="N17" s="37"/>
      <c r="O17" s="37"/>
      <c r="P17" s="37"/>
      <c r="Q17" s="37"/>
      <c r="R17" s="37">
        <v>5.89</v>
      </c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2">
        <v>8.17</v>
      </c>
      <c r="AH17" s="12">
        <v>11.8</v>
      </c>
      <c r="AI17" s="54">
        <v>12</v>
      </c>
      <c r="AJ17" s="54"/>
      <c r="AK17" s="54"/>
      <c r="AL17" s="42">
        <v>7.45</v>
      </c>
      <c r="AM17" s="43"/>
      <c r="AN17" s="14">
        <v>26.51</v>
      </c>
      <c r="AO17" s="39"/>
      <c r="AP17" s="39"/>
      <c r="AQ17" s="39"/>
      <c r="AR17" s="39"/>
      <c r="AS17" s="39"/>
      <c r="AT17" s="39">
        <v>16.989999999999998</v>
      </c>
      <c r="AU17" s="130">
        <v>10.82</v>
      </c>
      <c r="AV17" s="51">
        <f t="shared" si="0"/>
        <v>1731.2</v>
      </c>
      <c r="AW17" s="15"/>
    </row>
    <row r="18" spans="1:49" ht="90">
      <c r="A18" s="3">
        <v>15</v>
      </c>
      <c r="B18" s="4">
        <v>119860</v>
      </c>
      <c r="C18" s="28" t="s">
        <v>30</v>
      </c>
      <c r="D18" s="5" t="s">
        <v>78</v>
      </c>
      <c r="E18" s="6">
        <v>1500</v>
      </c>
      <c r="F18" s="18"/>
      <c r="G18" s="9"/>
      <c r="H18" s="9"/>
      <c r="I18" s="10"/>
      <c r="J18" s="37">
        <v>38</v>
      </c>
      <c r="K18" s="37"/>
      <c r="L18" s="37"/>
      <c r="M18" s="10"/>
      <c r="N18" s="37"/>
      <c r="O18" s="37"/>
      <c r="P18" s="37"/>
      <c r="Q18" s="37"/>
      <c r="R18" s="37">
        <v>32.79</v>
      </c>
      <c r="S18" s="11"/>
      <c r="T18" s="11"/>
      <c r="U18" s="11"/>
      <c r="V18" s="11">
        <v>42.37</v>
      </c>
      <c r="W18" s="11"/>
      <c r="X18" s="11"/>
      <c r="Y18" s="11"/>
      <c r="Z18" s="11"/>
      <c r="AA18" s="11">
        <v>55</v>
      </c>
      <c r="AB18" s="11"/>
      <c r="AC18" s="11"/>
      <c r="AD18" s="11"/>
      <c r="AE18" s="11"/>
      <c r="AF18" s="11"/>
      <c r="AG18" s="12">
        <v>39.9</v>
      </c>
      <c r="AH18" s="12">
        <v>57.1</v>
      </c>
      <c r="AI18" s="12" t="s">
        <v>119</v>
      </c>
      <c r="AJ18" s="12">
        <v>64</v>
      </c>
      <c r="AK18" s="12"/>
      <c r="AL18" s="75">
        <v>40.32</v>
      </c>
      <c r="AM18" s="13">
        <v>77.900000000000006</v>
      </c>
      <c r="AN18" s="14">
        <v>35.99</v>
      </c>
      <c r="AO18" s="39" t="s">
        <v>120</v>
      </c>
      <c r="AP18" s="39"/>
      <c r="AQ18" s="39"/>
      <c r="AR18" s="39"/>
      <c r="AS18" s="39"/>
      <c r="AT18" s="39">
        <v>230</v>
      </c>
      <c r="AU18" s="130">
        <v>44.1</v>
      </c>
      <c r="AV18" s="51">
        <f t="shared" si="0"/>
        <v>66150</v>
      </c>
      <c r="AW18" s="15"/>
    </row>
    <row r="19" spans="1:49" ht="75">
      <c r="A19" s="3">
        <v>16</v>
      </c>
      <c r="B19" s="4">
        <v>110534</v>
      </c>
      <c r="C19" s="28" t="s">
        <v>31</v>
      </c>
      <c r="D19" s="5" t="s">
        <v>79</v>
      </c>
      <c r="E19" s="16">
        <v>1200</v>
      </c>
      <c r="F19" s="18"/>
      <c r="G19" s="9"/>
      <c r="H19" s="9"/>
      <c r="I19" s="10"/>
      <c r="J19" s="37"/>
      <c r="K19" s="37"/>
      <c r="L19" s="37"/>
      <c r="M19" s="10"/>
      <c r="N19" s="37"/>
      <c r="O19" s="37">
        <v>0.99</v>
      </c>
      <c r="P19" s="37"/>
      <c r="Q19" s="37"/>
      <c r="R19" s="37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2">
        <v>3.09</v>
      </c>
      <c r="AH19" s="12">
        <v>3.99</v>
      </c>
      <c r="AI19" s="12">
        <v>2.6</v>
      </c>
      <c r="AJ19" s="57">
        <v>3.4</v>
      </c>
      <c r="AK19" s="57"/>
      <c r="AL19" s="75">
        <v>0.75</v>
      </c>
      <c r="AM19" s="13">
        <v>6.9</v>
      </c>
      <c r="AN19" s="14">
        <v>12.9</v>
      </c>
      <c r="AO19" s="39"/>
      <c r="AP19" s="39"/>
      <c r="AQ19" s="39"/>
      <c r="AR19" s="39"/>
      <c r="AS19" s="39"/>
      <c r="AT19" s="39">
        <v>8.2899999999999991</v>
      </c>
      <c r="AU19" s="130">
        <v>3.27</v>
      </c>
      <c r="AV19" s="51">
        <f t="shared" si="0"/>
        <v>3924</v>
      </c>
      <c r="AW19" s="15"/>
    </row>
    <row r="20" spans="1:49" ht="45">
      <c r="A20" s="3">
        <v>17</v>
      </c>
      <c r="B20" s="4">
        <v>6741</v>
      </c>
      <c r="C20" s="28" t="s">
        <v>32</v>
      </c>
      <c r="D20" s="5" t="s">
        <v>76</v>
      </c>
      <c r="E20" s="16">
        <v>60</v>
      </c>
      <c r="F20" s="18"/>
      <c r="G20" s="9"/>
      <c r="H20" s="9"/>
      <c r="I20" s="10"/>
      <c r="J20" s="37"/>
      <c r="K20" s="37"/>
      <c r="L20" s="37"/>
      <c r="M20" s="10"/>
      <c r="N20" s="37"/>
      <c r="O20" s="37"/>
      <c r="P20" s="37"/>
      <c r="Q20" s="37"/>
      <c r="R20" s="37">
        <v>5.01</v>
      </c>
      <c r="S20" s="11"/>
      <c r="T20" s="11"/>
      <c r="U20" s="11"/>
      <c r="V20" s="11"/>
      <c r="W20" s="11"/>
      <c r="X20" s="11"/>
      <c r="Y20" s="11"/>
      <c r="Z20" s="11"/>
      <c r="AA20" s="11">
        <v>5.0999999999999996</v>
      </c>
      <c r="AB20" s="11"/>
      <c r="AC20" s="11"/>
      <c r="AD20" s="11"/>
      <c r="AE20" s="11"/>
      <c r="AF20" s="11"/>
      <c r="AG20" s="77">
        <v>2.2000000000000002</v>
      </c>
      <c r="AH20" s="12">
        <v>19.8</v>
      </c>
      <c r="AI20" s="12">
        <v>9.5</v>
      </c>
      <c r="AJ20" s="12"/>
      <c r="AK20" s="12">
        <v>9.99</v>
      </c>
      <c r="AL20" s="75">
        <v>3.5</v>
      </c>
      <c r="AM20" s="13">
        <v>12.51</v>
      </c>
      <c r="AN20" s="14">
        <v>47.9</v>
      </c>
      <c r="AO20" s="39"/>
      <c r="AP20" s="39"/>
      <c r="AQ20" s="39"/>
      <c r="AR20" s="39"/>
      <c r="AS20" s="39"/>
      <c r="AT20" s="39">
        <v>19.5</v>
      </c>
      <c r="AU20" s="130">
        <v>4.54</v>
      </c>
      <c r="AV20" s="51">
        <f t="shared" si="0"/>
        <v>272.39999999999998</v>
      </c>
      <c r="AW20" s="15"/>
    </row>
    <row r="21" spans="1:49" s="58" customFormat="1" ht="45">
      <c r="A21" s="3">
        <v>18</v>
      </c>
      <c r="B21" s="62">
        <v>85626</v>
      </c>
      <c r="C21" s="63" t="s">
        <v>90</v>
      </c>
      <c r="D21" s="64" t="s">
        <v>79</v>
      </c>
      <c r="E21" s="65">
        <v>960</v>
      </c>
      <c r="F21" s="66"/>
      <c r="G21" s="67"/>
      <c r="H21" s="67"/>
      <c r="I21" s="68"/>
      <c r="J21" s="69"/>
      <c r="K21" s="69"/>
      <c r="L21" s="69"/>
      <c r="M21" s="68"/>
      <c r="N21" s="69"/>
      <c r="O21" s="69"/>
      <c r="P21" s="69"/>
      <c r="Q21" s="69"/>
      <c r="R21" s="69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56"/>
      <c r="AH21" s="56">
        <v>1.6</v>
      </c>
      <c r="AI21" s="56">
        <v>3</v>
      </c>
      <c r="AJ21" s="56"/>
      <c r="AK21" s="56"/>
      <c r="AL21" s="75"/>
      <c r="AM21" s="71">
        <v>6.98</v>
      </c>
      <c r="AN21" s="72">
        <v>5.9</v>
      </c>
      <c r="AO21" s="73"/>
      <c r="AP21" s="73"/>
      <c r="AQ21" s="73"/>
      <c r="AR21" s="73"/>
      <c r="AS21" s="73"/>
      <c r="AT21" s="73">
        <v>9.11</v>
      </c>
      <c r="AU21" s="130">
        <v>29.08</v>
      </c>
      <c r="AV21" s="51">
        <f t="shared" si="0"/>
        <v>27916.799999999999</v>
      </c>
      <c r="AW21" s="74"/>
    </row>
    <row r="22" spans="1:49" ht="60">
      <c r="A22" s="3">
        <v>19</v>
      </c>
      <c r="B22" s="4">
        <v>55737</v>
      </c>
      <c r="C22" s="28" t="s">
        <v>33</v>
      </c>
      <c r="D22" s="5" t="s">
        <v>76</v>
      </c>
      <c r="E22" s="16">
        <v>2520</v>
      </c>
      <c r="F22" s="18"/>
      <c r="G22" s="9"/>
      <c r="H22" s="9"/>
      <c r="I22" s="10"/>
      <c r="J22" s="37"/>
      <c r="K22" s="37"/>
      <c r="L22" s="37"/>
      <c r="M22" s="10"/>
      <c r="N22" s="37"/>
      <c r="O22" s="37"/>
      <c r="P22" s="37"/>
      <c r="Q22" s="37"/>
      <c r="R22" s="37">
        <v>2.39</v>
      </c>
      <c r="S22" s="11"/>
      <c r="T22" s="11">
        <v>1.22</v>
      </c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77">
        <v>1.4</v>
      </c>
      <c r="AH22" s="12">
        <v>6.76</v>
      </c>
      <c r="AI22" s="12">
        <v>12</v>
      </c>
      <c r="AJ22" s="12">
        <v>14.5</v>
      </c>
      <c r="AK22" s="12"/>
      <c r="AL22" s="75">
        <v>8.81</v>
      </c>
      <c r="AM22" s="13">
        <v>15.89</v>
      </c>
      <c r="AN22" s="14">
        <v>5.93</v>
      </c>
      <c r="AO22" s="39"/>
      <c r="AP22" s="39"/>
      <c r="AQ22" s="39"/>
      <c r="AR22" s="39"/>
      <c r="AS22" s="39"/>
      <c r="AT22" s="39">
        <v>4.49</v>
      </c>
      <c r="AU22" s="130">
        <v>6.5</v>
      </c>
      <c r="AV22" s="51">
        <f t="shared" si="0"/>
        <v>16380</v>
      </c>
      <c r="AW22" s="15"/>
    </row>
    <row r="23" spans="1:49" ht="105">
      <c r="A23" s="3">
        <v>20</v>
      </c>
      <c r="B23" s="4">
        <v>65061</v>
      </c>
      <c r="C23" s="28" t="s">
        <v>34</v>
      </c>
      <c r="D23" s="5" t="s">
        <v>80</v>
      </c>
      <c r="E23" s="16">
        <v>60</v>
      </c>
      <c r="F23" s="18"/>
      <c r="G23" s="9"/>
      <c r="H23" s="9">
        <v>14</v>
      </c>
      <c r="I23" s="10"/>
      <c r="J23" s="37"/>
      <c r="K23" s="37"/>
      <c r="L23" s="37"/>
      <c r="M23" s="10"/>
      <c r="N23" s="37"/>
      <c r="O23" s="37"/>
      <c r="P23" s="37"/>
      <c r="Q23" s="37"/>
      <c r="R23" s="37">
        <v>13.94</v>
      </c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2">
        <v>24</v>
      </c>
      <c r="AH23" s="12">
        <v>15.06</v>
      </c>
      <c r="AI23" s="12"/>
      <c r="AJ23" s="12"/>
      <c r="AK23" s="12"/>
      <c r="AL23" s="75"/>
      <c r="AM23" s="13">
        <v>11.14</v>
      </c>
      <c r="AN23" s="14">
        <v>9.4</v>
      </c>
      <c r="AO23" s="39"/>
      <c r="AP23" s="39"/>
      <c r="AQ23" s="39"/>
      <c r="AR23" s="39"/>
      <c r="AS23" s="39"/>
      <c r="AT23" s="39">
        <v>13.65</v>
      </c>
      <c r="AU23" s="130">
        <v>13.56</v>
      </c>
      <c r="AV23" s="51">
        <f t="shared" si="0"/>
        <v>813.6</v>
      </c>
      <c r="AW23" s="15"/>
    </row>
    <row r="24" spans="1:49" ht="75">
      <c r="A24" s="3">
        <v>21</v>
      </c>
      <c r="B24" s="4">
        <v>153512</v>
      </c>
      <c r="C24" s="28" t="s">
        <v>35</v>
      </c>
      <c r="D24" s="5" t="s">
        <v>76</v>
      </c>
      <c r="E24" s="6">
        <v>72</v>
      </c>
      <c r="F24" s="18"/>
      <c r="G24" s="9"/>
      <c r="H24" s="9"/>
      <c r="I24" s="10"/>
      <c r="J24" s="37"/>
      <c r="K24" s="37"/>
      <c r="L24" s="37"/>
      <c r="M24" s="10"/>
      <c r="N24" s="37"/>
      <c r="O24" s="37">
        <v>7</v>
      </c>
      <c r="P24" s="37"/>
      <c r="Q24" s="37"/>
      <c r="R24" s="37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2">
        <v>3.94</v>
      </c>
      <c r="AH24" s="12">
        <v>9.42</v>
      </c>
      <c r="AI24" s="12">
        <v>8.5</v>
      </c>
      <c r="AJ24" s="12"/>
      <c r="AK24" s="12"/>
      <c r="AL24" s="75">
        <v>6.5</v>
      </c>
      <c r="AM24" s="13">
        <v>22.8</v>
      </c>
      <c r="AN24" s="14">
        <v>13.9</v>
      </c>
      <c r="AO24" s="39"/>
      <c r="AP24" s="39"/>
      <c r="AQ24" s="39"/>
      <c r="AR24" s="39"/>
      <c r="AS24" s="39"/>
      <c r="AT24" s="39">
        <v>21</v>
      </c>
      <c r="AU24" s="130">
        <v>7.86</v>
      </c>
      <c r="AV24" s="51">
        <f t="shared" si="0"/>
        <v>565.92000000000007</v>
      </c>
      <c r="AW24" s="15"/>
    </row>
    <row r="25" spans="1:49" ht="105">
      <c r="A25" s="3">
        <v>22</v>
      </c>
      <c r="B25" s="4">
        <v>87020</v>
      </c>
      <c r="C25" s="28" t="s">
        <v>36</v>
      </c>
      <c r="D25" s="5" t="s">
        <v>79</v>
      </c>
      <c r="E25" s="6">
        <v>160</v>
      </c>
      <c r="F25" s="18"/>
      <c r="G25" s="9"/>
      <c r="H25" s="9"/>
      <c r="I25" s="10"/>
      <c r="J25" s="37"/>
      <c r="K25" s="37"/>
      <c r="L25" s="37"/>
      <c r="M25" s="10"/>
      <c r="N25" s="37"/>
      <c r="O25" s="37">
        <v>47.99</v>
      </c>
      <c r="P25" s="37"/>
      <c r="Q25" s="37"/>
      <c r="R25" s="37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2"/>
      <c r="AH25" s="12">
        <v>100</v>
      </c>
      <c r="AI25" s="12">
        <v>75</v>
      </c>
      <c r="AJ25" s="12"/>
      <c r="AK25" s="12"/>
      <c r="AL25" s="75">
        <v>119</v>
      </c>
      <c r="AM25" s="13"/>
      <c r="AN25" s="14">
        <v>109.9</v>
      </c>
      <c r="AO25" s="39"/>
      <c r="AP25" s="39"/>
      <c r="AQ25" s="39"/>
      <c r="AR25" s="39"/>
      <c r="AS25" s="39"/>
      <c r="AT25" s="39">
        <v>279.99</v>
      </c>
      <c r="AU25" s="130">
        <v>100.98</v>
      </c>
      <c r="AV25" s="51">
        <f t="shared" si="0"/>
        <v>16156.800000000001</v>
      </c>
      <c r="AW25" s="15"/>
    </row>
    <row r="26" spans="1:49" ht="90">
      <c r="A26" s="3">
        <v>23</v>
      </c>
      <c r="B26" s="4">
        <v>175059</v>
      </c>
      <c r="C26" s="28" t="s">
        <v>37</v>
      </c>
      <c r="D26" s="5" t="s">
        <v>76</v>
      </c>
      <c r="E26" s="6">
        <v>400</v>
      </c>
      <c r="F26" s="18"/>
      <c r="G26" s="9"/>
      <c r="H26" s="9"/>
      <c r="I26" s="10"/>
      <c r="J26" s="37"/>
      <c r="K26" s="37"/>
      <c r="L26" s="37"/>
      <c r="M26" s="10"/>
      <c r="N26" s="37"/>
      <c r="O26" s="37"/>
      <c r="P26" s="37"/>
      <c r="Q26" s="37">
        <v>16.600000000000001</v>
      </c>
      <c r="R26" s="37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2">
        <v>10.4</v>
      </c>
      <c r="AH26" s="12">
        <v>27</v>
      </c>
      <c r="AI26" s="12">
        <v>19</v>
      </c>
      <c r="AJ26" s="12"/>
      <c r="AK26" s="12"/>
      <c r="AL26" s="75">
        <v>18.8</v>
      </c>
      <c r="AM26" s="13">
        <v>42.87</v>
      </c>
      <c r="AN26" s="14">
        <v>160</v>
      </c>
      <c r="AO26" s="39"/>
      <c r="AP26" s="39"/>
      <c r="AQ26" s="39"/>
      <c r="AR26" s="39"/>
      <c r="AS26" s="39"/>
      <c r="AT26" s="39">
        <v>44.77</v>
      </c>
      <c r="AU26" s="130">
        <v>20.350000000000001</v>
      </c>
      <c r="AV26" s="51">
        <f t="shared" si="0"/>
        <v>8140.0000000000009</v>
      </c>
      <c r="AW26" s="15"/>
    </row>
    <row r="27" spans="1:49" ht="120">
      <c r="A27" s="3">
        <v>24</v>
      </c>
      <c r="B27" s="4">
        <v>15338</v>
      </c>
      <c r="C27" s="28" t="s">
        <v>38</v>
      </c>
      <c r="D27" s="5" t="s">
        <v>76</v>
      </c>
      <c r="E27" s="6">
        <v>48</v>
      </c>
      <c r="F27" s="18"/>
      <c r="G27" s="9">
        <v>16.5</v>
      </c>
      <c r="H27" s="9"/>
      <c r="I27" s="10"/>
      <c r="J27" s="37"/>
      <c r="K27" s="37"/>
      <c r="L27" s="37"/>
      <c r="M27" s="10"/>
      <c r="N27" s="37"/>
      <c r="O27" s="37"/>
      <c r="P27" s="37"/>
      <c r="Q27" s="37">
        <v>15.5</v>
      </c>
      <c r="R27" s="37"/>
      <c r="S27" s="11"/>
      <c r="T27" s="11"/>
      <c r="U27" s="11"/>
      <c r="V27" s="11"/>
      <c r="W27" s="11"/>
      <c r="X27" s="11"/>
      <c r="Y27" s="11"/>
      <c r="Z27" s="11"/>
      <c r="AA27" s="11">
        <v>9.89</v>
      </c>
      <c r="AB27" s="11"/>
      <c r="AC27" s="11"/>
      <c r="AD27" s="11"/>
      <c r="AE27" s="11"/>
      <c r="AF27" s="11"/>
      <c r="AG27" s="12">
        <v>33</v>
      </c>
      <c r="AH27" s="12">
        <v>19.25</v>
      </c>
      <c r="AI27" s="12">
        <v>16.78</v>
      </c>
      <c r="AJ27" s="12"/>
      <c r="AK27" s="12"/>
      <c r="AL27" s="75">
        <v>12.6</v>
      </c>
      <c r="AM27" s="13"/>
      <c r="AN27" s="14">
        <v>39.99</v>
      </c>
      <c r="AO27" s="39"/>
      <c r="AP27" s="39"/>
      <c r="AQ27" s="39"/>
      <c r="AR27" s="39"/>
      <c r="AS27" s="39"/>
      <c r="AT27" s="39">
        <v>27.46</v>
      </c>
      <c r="AU27" s="130">
        <v>16.13</v>
      </c>
      <c r="AV27" s="51">
        <f t="shared" si="0"/>
        <v>774.24</v>
      </c>
      <c r="AW27" s="15"/>
    </row>
    <row r="28" spans="1:49" ht="90">
      <c r="A28" s="3">
        <v>25</v>
      </c>
      <c r="B28" s="4">
        <v>151501</v>
      </c>
      <c r="C28" s="28" t="s">
        <v>39</v>
      </c>
      <c r="D28" s="5" t="s">
        <v>76</v>
      </c>
      <c r="E28" s="6">
        <v>72</v>
      </c>
      <c r="F28" s="18"/>
      <c r="G28" s="9"/>
      <c r="H28" s="9" t="s">
        <v>92</v>
      </c>
      <c r="I28" s="10"/>
      <c r="J28" s="37"/>
      <c r="K28" s="37"/>
      <c r="L28" s="37"/>
      <c r="M28" s="10"/>
      <c r="N28" s="37"/>
      <c r="O28" s="37"/>
      <c r="P28" s="37"/>
      <c r="Q28" s="37"/>
      <c r="R28" s="37">
        <v>3.76</v>
      </c>
      <c r="S28" s="11"/>
      <c r="T28" s="11"/>
      <c r="U28" s="11"/>
      <c r="V28" s="11"/>
      <c r="W28" s="11"/>
      <c r="X28" s="11"/>
      <c r="Y28" s="11"/>
      <c r="Z28" s="11"/>
      <c r="AA28" s="11">
        <v>10.99</v>
      </c>
      <c r="AB28" s="11"/>
      <c r="AC28" s="11"/>
      <c r="AD28" s="11"/>
      <c r="AE28" s="11"/>
      <c r="AF28" s="11"/>
      <c r="AG28" s="12">
        <v>4.5999999999999996</v>
      </c>
      <c r="AH28" s="12">
        <v>7</v>
      </c>
      <c r="AI28" s="12">
        <v>5.5</v>
      </c>
      <c r="AJ28" s="12"/>
      <c r="AK28" s="12"/>
      <c r="AL28" s="75">
        <v>5.9</v>
      </c>
      <c r="AM28" s="13">
        <v>24.9</v>
      </c>
      <c r="AN28" s="14">
        <v>19.989999999999998</v>
      </c>
      <c r="AO28" s="39"/>
      <c r="AP28" s="39"/>
      <c r="AQ28" s="39"/>
      <c r="AR28" s="39"/>
      <c r="AS28" s="39"/>
      <c r="AT28" s="39">
        <v>8.73</v>
      </c>
      <c r="AU28" s="130">
        <v>6.03</v>
      </c>
      <c r="AV28" s="51">
        <f t="shared" si="0"/>
        <v>434.16</v>
      </c>
      <c r="AW28" s="15"/>
    </row>
    <row r="29" spans="1:49" ht="90">
      <c r="A29" s="3">
        <v>26</v>
      </c>
      <c r="B29" s="4">
        <v>182439</v>
      </c>
      <c r="C29" s="28" t="s">
        <v>40</v>
      </c>
      <c r="D29" s="5" t="s">
        <v>76</v>
      </c>
      <c r="E29" s="6">
        <v>24</v>
      </c>
      <c r="F29" s="18"/>
      <c r="G29" s="9"/>
      <c r="H29" s="9"/>
      <c r="I29" s="10"/>
      <c r="J29" s="37"/>
      <c r="K29" s="37"/>
      <c r="L29" s="37"/>
      <c r="M29" s="10"/>
      <c r="N29" s="37"/>
      <c r="O29" s="37"/>
      <c r="P29" s="37"/>
      <c r="Q29" s="37">
        <v>295</v>
      </c>
      <c r="R29" s="37"/>
      <c r="S29" s="11"/>
      <c r="T29" s="11"/>
      <c r="U29" s="11"/>
      <c r="V29" s="11"/>
      <c r="W29" s="11">
        <v>280</v>
      </c>
      <c r="X29" s="11"/>
      <c r="Y29" s="11"/>
      <c r="Z29" s="11"/>
      <c r="AA29" s="11"/>
      <c r="AB29" s="11"/>
      <c r="AC29" s="11"/>
      <c r="AD29" s="11"/>
      <c r="AE29" s="11"/>
      <c r="AF29" s="11"/>
      <c r="AG29" s="12">
        <v>398.99</v>
      </c>
      <c r="AH29" s="12">
        <v>556</v>
      </c>
      <c r="AI29" s="12">
        <v>350</v>
      </c>
      <c r="AJ29" s="12"/>
      <c r="AK29" s="12"/>
      <c r="AL29" s="75">
        <v>630</v>
      </c>
      <c r="AM29" s="59">
        <v>2562.0100000000002</v>
      </c>
      <c r="AN29" s="14"/>
      <c r="AO29" s="39"/>
      <c r="AP29" s="39"/>
      <c r="AQ29" s="39"/>
      <c r="AR29" s="39"/>
      <c r="AS29" s="39"/>
      <c r="AT29" s="39">
        <v>599.58000000000004</v>
      </c>
      <c r="AU29" s="130">
        <v>400</v>
      </c>
      <c r="AV29" s="51">
        <f t="shared" si="0"/>
        <v>9600</v>
      </c>
      <c r="AW29" s="15"/>
    </row>
    <row r="30" spans="1:49" ht="75">
      <c r="A30" s="3">
        <v>27</v>
      </c>
      <c r="B30" s="4">
        <v>151337</v>
      </c>
      <c r="C30" s="28" t="s">
        <v>41</v>
      </c>
      <c r="D30" s="5" t="s">
        <v>76</v>
      </c>
      <c r="E30" s="6">
        <v>48</v>
      </c>
      <c r="F30" s="18"/>
      <c r="G30" s="9"/>
      <c r="H30" s="9"/>
      <c r="I30" s="10"/>
      <c r="J30" s="37"/>
      <c r="K30" s="37"/>
      <c r="L30" s="37"/>
      <c r="M30" s="10"/>
      <c r="N30" s="37"/>
      <c r="O30" s="37"/>
      <c r="P30" s="37"/>
      <c r="Q30" s="37"/>
      <c r="R30" s="37"/>
      <c r="S30" s="11"/>
      <c r="T30" s="11"/>
      <c r="U30" s="11"/>
      <c r="V30" s="11"/>
      <c r="W30" s="11"/>
      <c r="X30" s="11">
        <v>27.99</v>
      </c>
      <c r="Y30" s="11"/>
      <c r="Z30" s="11"/>
      <c r="AA30" s="11"/>
      <c r="AB30" s="11"/>
      <c r="AC30" s="11"/>
      <c r="AD30" s="11"/>
      <c r="AE30" s="11"/>
      <c r="AF30" s="11"/>
      <c r="AG30" s="12">
        <v>25.49</v>
      </c>
      <c r="AH30" s="12">
        <v>32.369999999999997</v>
      </c>
      <c r="AI30" s="12">
        <v>55</v>
      </c>
      <c r="AJ30" s="12">
        <v>36</v>
      </c>
      <c r="AK30" s="12"/>
      <c r="AL30" s="75">
        <v>56</v>
      </c>
      <c r="AM30" s="13">
        <v>197.9</v>
      </c>
      <c r="AN30" s="14"/>
      <c r="AO30" s="39"/>
      <c r="AP30" s="39"/>
      <c r="AQ30" s="39"/>
      <c r="AR30" s="39"/>
      <c r="AS30" s="39"/>
      <c r="AT30" s="39">
        <v>69.989999999999995</v>
      </c>
      <c r="AU30" s="130">
        <v>46.87</v>
      </c>
      <c r="AV30" s="51">
        <f t="shared" si="0"/>
        <v>2249.7599999999998</v>
      </c>
      <c r="AW30" s="15"/>
    </row>
    <row r="31" spans="1:49" ht="75">
      <c r="A31" s="3">
        <v>28</v>
      </c>
      <c r="B31" s="4">
        <v>121033</v>
      </c>
      <c r="C31" s="28" t="s">
        <v>42</v>
      </c>
      <c r="D31" s="5" t="s">
        <v>76</v>
      </c>
      <c r="E31" s="6">
        <v>14</v>
      </c>
      <c r="F31" s="18"/>
      <c r="G31" s="9"/>
      <c r="H31" s="9"/>
      <c r="I31" s="10"/>
      <c r="J31" s="37"/>
      <c r="K31" s="37"/>
      <c r="L31" s="37"/>
      <c r="M31" s="10"/>
      <c r="N31" s="37"/>
      <c r="O31" s="37"/>
      <c r="P31" s="37"/>
      <c r="Q31" s="37">
        <v>99.5</v>
      </c>
      <c r="R31" s="37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2">
        <v>85</v>
      </c>
      <c r="AH31" s="12">
        <v>126</v>
      </c>
      <c r="AI31" s="12">
        <v>95</v>
      </c>
      <c r="AJ31" s="12">
        <v>162</v>
      </c>
      <c r="AK31" s="12"/>
      <c r="AL31" s="75">
        <v>120</v>
      </c>
      <c r="AM31" s="13">
        <v>199</v>
      </c>
      <c r="AN31" s="14">
        <v>182.25</v>
      </c>
      <c r="AO31" s="39"/>
      <c r="AP31" s="39"/>
      <c r="AQ31" s="39"/>
      <c r="AR31" s="39"/>
      <c r="AS31" s="39"/>
      <c r="AT31" s="39">
        <v>199.9</v>
      </c>
      <c r="AU31" s="130">
        <v>137.94999999999999</v>
      </c>
      <c r="AV31" s="51">
        <f t="shared" si="0"/>
        <v>1931.2999999999997</v>
      </c>
      <c r="AW31" s="15"/>
    </row>
    <row r="32" spans="1:49" ht="105">
      <c r="A32" s="3">
        <v>29</v>
      </c>
      <c r="B32" s="4">
        <v>162448</v>
      </c>
      <c r="C32" s="28" t="s">
        <v>43</v>
      </c>
      <c r="D32" s="5" t="s">
        <v>76</v>
      </c>
      <c r="E32" s="16">
        <v>24</v>
      </c>
      <c r="F32" s="18"/>
      <c r="G32" s="9"/>
      <c r="H32" s="9"/>
      <c r="I32" s="10"/>
      <c r="J32" s="37"/>
      <c r="K32" s="37">
        <v>19</v>
      </c>
      <c r="L32" s="37"/>
      <c r="M32" s="10"/>
      <c r="N32" s="37"/>
      <c r="O32" s="37"/>
      <c r="P32" s="37"/>
      <c r="Q32" s="37"/>
      <c r="R32" s="37"/>
      <c r="S32" s="11"/>
      <c r="T32" s="11"/>
      <c r="U32" s="11"/>
      <c r="V32" s="11"/>
      <c r="W32" s="11"/>
      <c r="X32" s="11">
        <v>29.01</v>
      </c>
      <c r="Y32" s="11"/>
      <c r="Z32" s="11"/>
      <c r="AA32" s="11"/>
      <c r="AB32" s="11"/>
      <c r="AC32" s="11"/>
      <c r="AD32" s="11"/>
      <c r="AE32" s="11"/>
      <c r="AF32" s="11"/>
      <c r="AG32" s="20">
        <v>31.99</v>
      </c>
      <c r="AH32" s="12">
        <v>32.47</v>
      </c>
      <c r="AI32" s="12">
        <v>27</v>
      </c>
      <c r="AJ32" s="12">
        <v>29</v>
      </c>
      <c r="AK32" s="12"/>
      <c r="AL32" s="75">
        <v>26.55</v>
      </c>
      <c r="AM32" s="13">
        <v>49.9</v>
      </c>
      <c r="AN32" s="14">
        <v>77</v>
      </c>
      <c r="AO32" s="39"/>
      <c r="AP32" s="39"/>
      <c r="AQ32" s="39"/>
      <c r="AR32" s="39"/>
      <c r="AS32" s="39"/>
      <c r="AT32" s="39">
        <v>32.99</v>
      </c>
      <c r="AU32" s="130">
        <v>32.450000000000003</v>
      </c>
      <c r="AV32" s="51">
        <f t="shared" si="0"/>
        <v>778.80000000000007</v>
      </c>
      <c r="AW32" s="15"/>
    </row>
    <row r="33" spans="1:49" ht="120">
      <c r="A33" s="3">
        <v>30</v>
      </c>
      <c r="B33" s="4">
        <v>21703</v>
      </c>
      <c r="C33" s="28" t="s">
        <v>44</v>
      </c>
      <c r="D33" s="5" t="s">
        <v>76</v>
      </c>
      <c r="E33" s="6">
        <v>24</v>
      </c>
      <c r="F33" s="18"/>
      <c r="G33" s="9"/>
      <c r="H33" s="9"/>
      <c r="I33" s="10"/>
      <c r="J33" s="37"/>
      <c r="K33" s="37"/>
      <c r="L33" s="37"/>
      <c r="M33" s="10"/>
      <c r="N33" s="37"/>
      <c r="O33" s="37"/>
      <c r="P33" s="37"/>
      <c r="Q33" s="37">
        <v>26</v>
      </c>
      <c r="R33" s="37"/>
      <c r="S33" s="11"/>
      <c r="T33" s="11"/>
      <c r="U33" s="11">
        <v>30.22</v>
      </c>
      <c r="V33" s="11"/>
      <c r="W33" s="11"/>
      <c r="X33" s="11"/>
      <c r="Y33" s="11"/>
      <c r="Z33" s="11"/>
      <c r="AA33" s="11">
        <v>22.49</v>
      </c>
      <c r="AB33" s="11"/>
      <c r="AC33" s="11"/>
      <c r="AD33" s="11"/>
      <c r="AE33" s="11"/>
      <c r="AF33" s="11"/>
      <c r="AG33" s="20">
        <v>22</v>
      </c>
      <c r="AH33" s="12">
        <v>26.7</v>
      </c>
      <c r="AI33" s="12">
        <v>35</v>
      </c>
      <c r="AJ33" s="12">
        <v>31.9</v>
      </c>
      <c r="AK33" s="12"/>
      <c r="AL33" s="75">
        <v>29.9</v>
      </c>
      <c r="AM33" s="13">
        <v>38.9</v>
      </c>
      <c r="AN33" s="14">
        <v>167.06</v>
      </c>
      <c r="AO33" s="39"/>
      <c r="AP33" s="39"/>
      <c r="AQ33" s="39"/>
      <c r="AR33" s="39"/>
      <c r="AS33" s="39"/>
      <c r="AT33" s="39">
        <v>16.5</v>
      </c>
      <c r="AU33" s="130">
        <v>27.96</v>
      </c>
      <c r="AV33" s="51">
        <f t="shared" si="0"/>
        <v>671.04</v>
      </c>
      <c r="AW33" s="15"/>
    </row>
    <row r="34" spans="1:49" ht="120">
      <c r="A34" s="3">
        <v>31</v>
      </c>
      <c r="B34" s="4">
        <v>165995</v>
      </c>
      <c r="C34" s="28" t="s">
        <v>45</v>
      </c>
      <c r="D34" s="5" t="s">
        <v>76</v>
      </c>
      <c r="E34" s="6">
        <v>24</v>
      </c>
      <c r="F34" s="18"/>
      <c r="G34" s="9"/>
      <c r="H34" s="9"/>
      <c r="I34" s="10"/>
      <c r="J34" s="37"/>
      <c r="K34" s="37"/>
      <c r="L34" s="37"/>
      <c r="M34" s="10"/>
      <c r="N34" s="37"/>
      <c r="O34" s="37"/>
      <c r="P34" s="37"/>
      <c r="Q34" s="37">
        <v>23</v>
      </c>
      <c r="R34" s="37"/>
      <c r="S34" s="11"/>
      <c r="T34" s="11"/>
      <c r="U34" s="11"/>
      <c r="V34" s="11"/>
      <c r="W34" s="11"/>
      <c r="X34" s="11">
        <v>23.6</v>
      </c>
      <c r="Y34" s="11"/>
      <c r="Z34" s="11"/>
      <c r="AA34" s="11"/>
      <c r="AB34" s="11"/>
      <c r="AC34" s="11"/>
      <c r="AD34" s="11"/>
      <c r="AE34" s="11"/>
      <c r="AF34" s="11"/>
      <c r="AG34" s="21">
        <v>18</v>
      </c>
      <c r="AH34" s="12">
        <v>23</v>
      </c>
      <c r="AI34" s="12">
        <v>35</v>
      </c>
      <c r="AJ34" s="12">
        <v>31.9</v>
      </c>
      <c r="AK34" s="12"/>
      <c r="AL34" s="75">
        <v>29.9</v>
      </c>
      <c r="AM34" s="13">
        <v>46.1</v>
      </c>
      <c r="AN34" s="14">
        <v>49.9</v>
      </c>
      <c r="AO34" s="39"/>
      <c r="AP34" s="39"/>
      <c r="AQ34" s="39"/>
      <c r="AR34" s="39"/>
      <c r="AS34" s="39"/>
      <c r="AT34" s="39">
        <v>28.91</v>
      </c>
      <c r="AU34" s="130">
        <v>27.9</v>
      </c>
      <c r="AV34" s="51">
        <f t="shared" si="0"/>
        <v>669.59999999999991</v>
      </c>
      <c r="AW34" s="15"/>
    </row>
    <row r="35" spans="1:49" ht="60">
      <c r="A35" s="3">
        <v>32</v>
      </c>
      <c r="B35" s="4">
        <v>222555</v>
      </c>
      <c r="C35" s="28" t="s">
        <v>46</v>
      </c>
      <c r="D35" s="5" t="s">
        <v>76</v>
      </c>
      <c r="E35" s="6">
        <v>36</v>
      </c>
      <c r="F35" s="18"/>
      <c r="G35" s="9"/>
      <c r="H35" s="9"/>
      <c r="I35" s="10"/>
      <c r="J35" s="37"/>
      <c r="K35" s="37"/>
      <c r="L35" s="37"/>
      <c r="M35" s="10"/>
      <c r="N35" s="37"/>
      <c r="O35" s="37"/>
      <c r="P35" s="37"/>
      <c r="Q35" s="37">
        <v>25</v>
      </c>
      <c r="R35" s="37"/>
      <c r="S35" s="11"/>
      <c r="T35" s="11"/>
      <c r="U35" s="11"/>
      <c r="V35" s="11"/>
      <c r="W35" s="11"/>
      <c r="X35" s="11"/>
      <c r="Y35" s="11">
        <v>126.72</v>
      </c>
      <c r="Z35" s="11"/>
      <c r="AA35" s="11"/>
      <c r="AB35" s="11"/>
      <c r="AC35" s="11"/>
      <c r="AD35" s="11"/>
      <c r="AE35" s="11"/>
      <c r="AF35" s="11"/>
      <c r="AG35" s="20">
        <v>16.52</v>
      </c>
      <c r="AH35" s="12">
        <v>51.61</v>
      </c>
      <c r="AI35" s="12">
        <v>23.6</v>
      </c>
      <c r="AJ35" s="12"/>
      <c r="AK35" s="12"/>
      <c r="AL35" s="75"/>
      <c r="AM35" s="13">
        <v>48.33</v>
      </c>
      <c r="AN35" s="14">
        <v>185.7</v>
      </c>
      <c r="AO35" s="39"/>
      <c r="AP35" s="39"/>
      <c r="AQ35" s="39"/>
      <c r="AR35" s="39"/>
      <c r="AS35" s="39"/>
      <c r="AT35" s="39">
        <v>44.99</v>
      </c>
      <c r="AU35" s="130">
        <v>24.07</v>
      </c>
      <c r="AV35" s="51">
        <f t="shared" si="0"/>
        <v>866.52</v>
      </c>
      <c r="AW35" s="15"/>
    </row>
    <row r="36" spans="1:49" ht="60">
      <c r="A36" s="3">
        <v>33</v>
      </c>
      <c r="B36" s="4">
        <v>162567</v>
      </c>
      <c r="C36" s="28" t="s">
        <v>47</v>
      </c>
      <c r="D36" s="5" t="s">
        <v>76</v>
      </c>
      <c r="E36" s="6">
        <v>272</v>
      </c>
      <c r="F36" s="18"/>
      <c r="G36" s="9"/>
      <c r="H36" s="9"/>
      <c r="I36" s="10"/>
      <c r="J36" s="37"/>
      <c r="K36" s="37"/>
      <c r="L36" s="37"/>
      <c r="M36" s="10"/>
      <c r="N36" s="37"/>
      <c r="O36" s="37"/>
      <c r="P36" s="37"/>
      <c r="Q36" s="37"/>
      <c r="R36" s="37">
        <v>32.18</v>
      </c>
      <c r="S36" s="11"/>
      <c r="T36" s="11">
        <v>21</v>
      </c>
      <c r="U36" s="11"/>
      <c r="V36" s="11"/>
      <c r="W36" s="11"/>
      <c r="X36" s="11"/>
      <c r="Y36" s="11"/>
      <c r="Z36" s="11">
        <v>22.78</v>
      </c>
      <c r="AA36" s="11"/>
      <c r="AB36" s="11"/>
      <c r="AC36" s="11"/>
      <c r="AD36" s="11"/>
      <c r="AE36" s="11"/>
      <c r="AF36" s="11"/>
      <c r="AG36" s="20">
        <v>24.9</v>
      </c>
      <c r="AH36" s="12">
        <v>61.62</v>
      </c>
      <c r="AI36" s="12">
        <v>55.4</v>
      </c>
      <c r="AJ36" s="12"/>
      <c r="AK36" s="12"/>
      <c r="AL36" s="75">
        <v>37.9</v>
      </c>
      <c r="AM36" s="13">
        <v>89.99</v>
      </c>
      <c r="AN36" s="14">
        <v>78.5</v>
      </c>
      <c r="AO36" s="39"/>
      <c r="AP36" s="39"/>
      <c r="AQ36" s="39"/>
      <c r="AR36" s="39"/>
      <c r="AS36" s="39"/>
      <c r="AT36" s="39">
        <v>69.900000000000006</v>
      </c>
      <c r="AU36" s="130">
        <v>41.83</v>
      </c>
      <c r="AV36" s="51">
        <f t="shared" ref="AV36:AV64" si="1">E36*AU36</f>
        <v>11377.76</v>
      </c>
      <c r="AW36" s="15"/>
    </row>
    <row r="37" spans="1:49" ht="90">
      <c r="A37" s="3">
        <v>34</v>
      </c>
      <c r="B37" s="4">
        <v>156298</v>
      </c>
      <c r="C37" s="28" t="s">
        <v>48</v>
      </c>
      <c r="D37" s="5" t="s">
        <v>76</v>
      </c>
      <c r="E37" s="6">
        <v>24</v>
      </c>
      <c r="F37" s="18"/>
      <c r="G37" s="9"/>
      <c r="H37" s="9"/>
      <c r="I37" s="10"/>
      <c r="J37" s="37"/>
      <c r="K37" s="37"/>
      <c r="L37" s="37"/>
      <c r="M37" s="10"/>
      <c r="N37" s="37"/>
      <c r="O37" s="37"/>
      <c r="P37" s="37"/>
      <c r="Q37" s="37">
        <v>49</v>
      </c>
      <c r="R37" s="37"/>
      <c r="S37" s="11"/>
      <c r="T37" s="11"/>
      <c r="U37" s="11"/>
      <c r="V37" s="11"/>
      <c r="W37" s="11"/>
      <c r="X37" s="11"/>
      <c r="Y37" s="11"/>
      <c r="Z37" s="11"/>
      <c r="AA37" s="11">
        <v>27.99</v>
      </c>
      <c r="AB37" s="11"/>
      <c r="AC37" s="11"/>
      <c r="AD37" s="11"/>
      <c r="AE37" s="11"/>
      <c r="AF37" s="11"/>
      <c r="AG37" s="12">
        <v>24</v>
      </c>
      <c r="AH37" s="12">
        <v>65</v>
      </c>
      <c r="AI37" s="12">
        <v>38.299999999999997</v>
      </c>
      <c r="AJ37" s="12"/>
      <c r="AK37" s="12"/>
      <c r="AL37" s="75">
        <v>45.5</v>
      </c>
      <c r="AM37" s="13">
        <v>115.08</v>
      </c>
      <c r="AN37" s="14">
        <v>156.16999999999999</v>
      </c>
      <c r="AO37" s="39"/>
      <c r="AP37" s="39"/>
      <c r="AQ37" s="39"/>
      <c r="AR37" s="39"/>
      <c r="AS37" s="39"/>
      <c r="AT37" s="39">
        <v>35.99</v>
      </c>
      <c r="AU37" s="130">
        <v>39.159999999999997</v>
      </c>
      <c r="AV37" s="51">
        <f t="shared" si="1"/>
        <v>939.83999999999992</v>
      </c>
      <c r="AW37" s="15"/>
    </row>
    <row r="38" spans="1:49" ht="60">
      <c r="A38" s="3">
        <v>35</v>
      </c>
      <c r="B38" s="4">
        <v>146907</v>
      </c>
      <c r="C38" s="28" t="s">
        <v>49</v>
      </c>
      <c r="D38" s="5" t="s">
        <v>81</v>
      </c>
      <c r="E38" s="6">
        <v>48</v>
      </c>
      <c r="F38" s="18"/>
      <c r="G38" s="9"/>
      <c r="H38" s="9"/>
      <c r="I38" s="10"/>
      <c r="J38" s="37"/>
      <c r="K38" s="37"/>
      <c r="L38" s="37"/>
      <c r="M38" s="10"/>
      <c r="N38" s="37"/>
      <c r="O38" s="37"/>
      <c r="P38" s="37"/>
      <c r="Q38" s="37">
        <v>18</v>
      </c>
      <c r="R38" s="37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2">
        <v>12.94</v>
      </c>
      <c r="AH38" s="12">
        <v>18</v>
      </c>
      <c r="AI38" s="12"/>
      <c r="AJ38" s="12"/>
      <c r="AK38" s="12"/>
      <c r="AL38" s="75"/>
      <c r="AM38" s="13">
        <v>38</v>
      </c>
      <c r="AN38" s="14">
        <v>32.07</v>
      </c>
      <c r="AO38" s="39"/>
      <c r="AP38" s="39"/>
      <c r="AQ38" s="39"/>
      <c r="AR38" s="39"/>
      <c r="AS38" s="39"/>
      <c r="AT38" s="39">
        <v>38.54</v>
      </c>
      <c r="AU38" s="130">
        <v>16.309999999999999</v>
      </c>
      <c r="AV38" s="51">
        <f t="shared" si="1"/>
        <v>782.87999999999988</v>
      </c>
      <c r="AW38" s="15"/>
    </row>
    <row r="39" spans="1:49" ht="75">
      <c r="A39" s="3">
        <v>36</v>
      </c>
      <c r="B39" s="4">
        <v>55239</v>
      </c>
      <c r="C39" s="28" t="s">
        <v>50</v>
      </c>
      <c r="D39" s="5" t="s">
        <v>82</v>
      </c>
      <c r="E39" s="6">
        <v>12</v>
      </c>
      <c r="F39" s="18"/>
      <c r="G39" s="9"/>
      <c r="H39" s="9"/>
      <c r="I39" s="10"/>
      <c r="J39" s="37"/>
      <c r="K39" s="37"/>
      <c r="L39" s="37"/>
      <c r="M39" s="10"/>
      <c r="N39" s="37"/>
      <c r="O39" s="37"/>
      <c r="P39" s="37"/>
      <c r="Q39" s="37"/>
      <c r="R39" s="37">
        <v>29.96</v>
      </c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2">
        <v>16.3</v>
      </c>
      <c r="AH39" s="12">
        <v>32.700000000000003</v>
      </c>
      <c r="AI39" s="12"/>
      <c r="AJ39" s="12"/>
      <c r="AK39" s="12"/>
      <c r="AL39" s="75">
        <v>16.600000000000001</v>
      </c>
      <c r="AM39" s="13">
        <v>110.58</v>
      </c>
      <c r="AN39" s="14">
        <v>30</v>
      </c>
      <c r="AO39" s="39"/>
      <c r="AP39" s="39"/>
      <c r="AQ39" s="39"/>
      <c r="AR39" s="39"/>
      <c r="AS39" s="39"/>
      <c r="AT39" s="39">
        <v>78.900000000000006</v>
      </c>
      <c r="AU39" s="130">
        <v>30.89</v>
      </c>
      <c r="AV39" s="51">
        <f t="shared" si="1"/>
        <v>370.68</v>
      </c>
      <c r="AW39" s="15"/>
    </row>
    <row r="40" spans="1:49" ht="90">
      <c r="A40" s="3">
        <v>37</v>
      </c>
      <c r="B40" s="4">
        <v>153947</v>
      </c>
      <c r="C40" s="28" t="s">
        <v>51</v>
      </c>
      <c r="D40" s="5" t="s">
        <v>76</v>
      </c>
      <c r="E40" s="6">
        <v>24</v>
      </c>
      <c r="F40" s="18"/>
      <c r="G40" s="9"/>
      <c r="H40" s="9"/>
      <c r="I40" s="10"/>
      <c r="J40" s="37"/>
      <c r="K40" s="37"/>
      <c r="L40" s="37"/>
      <c r="M40" s="10"/>
      <c r="N40" s="37"/>
      <c r="O40" s="37"/>
      <c r="P40" s="37"/>
      <c r="Q40" s="37"/>
      <c r="R40" s="37">
        <v>14.99</v>
      </c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2"/>
      <c r="AH40" s="12">
        <v>24</v>
      </c>
      <c r="AI40" s="12">
        <v>38</v>
      </c>
      <c r="AJ40" s="12"/>
      <c r="AK40" s="12"/>
      <c r="AL40" s="75">
        <v>17.899999999999999</v>
      </c>
      <c r="AM40" s="13">
        <v>52.4</v>
      </c>
      <c r="AN40" s="14">
        <v>68.53</v>
      </c>
      <c r="AO40" s="39"/>
      <c r="AP40" s="39"/>
      <c r="AQ40" s="39"/>
      <c r="AR40" s="39"/>
      <c r="AS40" s="39"/>
      <c r="AT40" s="39">
        <v>49.9</v>
      </c>
      <c r="AU40" s="130">
        <v>46.77</v>
      </c>
      <c r="AV40" s="51">
        <f t="shared" si="1"/>
        <v>1122.48</v>
      </c>
      <c r="AW40" s="15"/>
    </row>
    <row r="41" spans="1:49" ht="135">
      <c r="A41" s="3">
        <v>38</v>
      </c>
      <c r="B41" s="4">
        <v>96505</v>
      </c>
      <c r="C41" s="28" t="s">
        <v>52</v>
      </c>
      <c r="D41" s="5" t="s">
        <v>83</v>
      </c>
      <c r="E41" s="6">
        <v>12</v>
      </c>
      <c r="F41" s="18"/>
      <c r="G41" s="9"/>
      <c r="H41" s="9"/>
      <c r="I41" s="10"/>
      <c r="J41" s="37"/>
      <c r="K41" s="37"/>
      <c r="L41" s="37"/>
      <c r="M41" s="10"/>
      <c r="N41" s="37"/>
      <c r="O41" s="37"/>
      <c r="P41" s="37"/>
      <c r="Q41" s="37">
        <v>25</v>
      </c>
      <c r="R41" s="37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2">
        <v>1.85</v>
      </c>
      <c r="AH41" s="12">
        <v>1.4</v>
      </c>
      <c r="AI41" s="12">
        <v>12</v>
      </c>
      <c r="AJ41" s="12"/>
      <c r="AK41" s="12"/>
      <c r="AL41" s="75"/>
      <c r="AM41" s="13">
        <v>296.89999999999998</v>
      </c>
      <c r="AN41" s="14">
        <v>244.9</v>
      </c>
      <c r="AO41" s="39"/>
      <c r="AP41" s="39">
        <v>215.9</v>
      </c>
      <c r="AQ41" s="39"/>
      <c r="AR41" s="39"/>
      <c r="AS41" s="39"/>
      <c r="AT41" s="39"/>
      <c r="AU41" s="130">
        <v>252.57</v>
      </c>
      <c r="AV41" s="51">
        <f t="shared" si="1"/>
        <v>3030.84</v>
      </c>
      <c r="AW41" s="15"/>
    </row>
    <row r="42" spans="1:49" ht="56.25" customHeight="1">
      <c r="A42" s="3">
        <v>39</v>
      </c>
      <c r="B42" s="4">
        <v>55718</v>
      </c>
      <c r="C42" s="28" t="s">
        <v>53</v>
      </c>
      <c r="D42" s="5" t="s">
        <v>76</v>
      </c>
      <c r="E42" s="16">
        <v>343</v>
      </c>
      <c r="F42" s="18">
        <v>3.84</v>
      </c>
      <c r="G42" s="9"/>
      <c r="H42" s="9"/>
      <c r="I42" s="10"/>
      <c r="J42" s="37"/>
      <c r="K42" s="37"/>
      <c r="L42" s="37">
        <v>2.79</v>
      </c>
      <c r="M42" s="10"/>
      <c r="N42" s="37">
        <v>3.35</v>
      </c>
      <c r="O42" s="37"/>
      <c r="P42" s="37"/>
      <c r="Q42" s="37">
        <v>75</v>
      </c>
      <c r="R42" s="37"/>
      <c r="S42" s="11"/>
      <c r="T42" s="11"/>
      <c r="U42" s="11"/>
      <c r="V42" s="11"/>
      <c r="W42" s="11"/>
      <c r="X42" s="11"/>
      <c r="Y42" s="11"/>
      <c r="Z42" s="11"/>
      <c r="AA42" s="11"/>
      <c r="AB42" s="11">
        <v>2.2799999999999998</v>
      </c>
      <c r="AC42" s="11"/>
      <c r="AD42" s="11"/>
      <c r="AE42" s="11"/>
      <c r="AF42" s="11"/>
      <c r="AG42" s="20"/>
      <c r="AH42" s="12">
        <v>2.15</v>
      </c>
      <c r="AI42" s="12">
        <v>3.5</v>
      </c>
      <c r="AJ42" s="12">
        <v>3.99</v>
      </c>
      <c r="AK42" s="12"/>
      <c r="AL42" s="75">
        <v>5.45</v>
      </c>
      <c r="AM42" s="13"/>
      <c r="AN42" s="14"/>
      <c r="AO42" s="39"/>
      <c r="AP42" s="39"/>
      <c r="AQ42" s="39"/>
      <c r="AR42" s="39"/>
      <c r="AS42" s="39"/>
      <c r="AT42" s="39">
        <v>13.91</v>
      </c>
      <c r="AU42" s="130">
        <v>3.49</v>
      </c>
      <c r="AV42" s="51">
        <f t="shared" si="1"/>
        <v>1197.0700000000002</v>
      </c>
      <c r="AW42" s="15"/>
    </row>
    <row r="43" spans="1:49" ht="99" customHeight="1">
      <c r="A43" s="3">
        <v>40</v>
      </c>
      <c r="B43" s="4">
        <v>10351</v>
      </c>
      <c r="C43" s="28" t="s">
        <v>54</v>
      </c>
      <c r="D43" s="5" t="s">
        <v>76</v>
      </c>
      <c r="E43" s="16">
        <v>24</v>
      </c>
      <c r="F43" s="18">
        <v>89.18</v>
      </c>
      <c r="G43" s="9"/>
      <c r="H43" s="9"/>
      <c r="I43" s="10">
        <v>94.5</v>
      </c>
      <c r="J43" s="37"/>
      <c r="K43" s="37"/>
      <c r="L43" s="37"/>
      <c r="M43" s="10"/>
      <c r="N43" s="37"/>
      <c r="O43" s="37"/>
      <c r="P43" s="37"/>
      <c r="Q43" s="37"/>
      <c r="R43" s="37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20">
        <v>100.33</v>
      </c>
      <c r="AH43" s="12">
        <v>89.9</v>
      </c>
      <c r="AI43" s="12">
        <v>78.849999999999994</v>
      </c>
      <c r="AJ43" s="56"/>
      <c r="AK43" s="56">
        <v>99</v>
      </c>
      <c r="AL43" s="75">
        <v>96.5</v>
      </c>
      <c r="AM43" s="13">
        <v>135.9</v>
      </c>
      <c r="AN43" s="14">
        <v>165</v>
      </c>
      <c r="AO43" s="39"/>
      <c r="AP43" s="39"/>
      <c r="AQ43" s="39"/>
      <c r="AR43" s="39"/>
      <c r="AS43" s="39"/>
      <c r="AT43" s="39"/>
      <c r="AU43" s="130">
        <v>105.46</v>
      </c>
      <c r="AV43" s="51">
        <f t="shared" si="1"/>
        <v>2531.04</v>
      </c>
      <c r="AW43" s="15"/>
    </row>
    <row r="44" spans="1:49" ht="75">
      <c r="A44" s="3">
        <v>41</v>
      </c>
      <c r="B44" s="4">
        <v>97657</v>
      </c>
      <c r="C44" s="28" t="s">
        <v>55</v>
      </c>
      <c r="D44" s="5" t="s">
        <v>76</v>
      </c>
      <c r="E44" s="16">
        <v>24</v>
      </c>
      <c r="F44" s="18"/>
      <c r="G44" s="9"/>
      <c r="H44" s="9"/>
      <c r="I44" s="10"/>
      <c r="J44" s="37"/>
      <c r="K44" s="37"/>
      <c r="L44" s="37"/>
      <c r="M44" s="10"/>
      <c r="N44" s="37"/>
      <c r="O44" s="37"/>
      <c r="P44" s="37"/>
      <c r="Q44" s="37"/>
      <c r="R44" s="37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20"/>
      <c r="AH44" s="12">
        <v>55</v>
      </c>
      <c r="AI44" s="12"/>
      <c r="AJ44" s="56"/>
      <c r="AK44" s="56"/>
      <c r="AL44" s="75">
        <v>96.5</v>
      </c>
      <c r="AM44" s="13">
        <v>182.5</v>
      </c>
      <c r="AN44" s="14">
        <v>196.35</v>
      </c>
      <c r="AO44" s="39"/>
      <c r="AP44" s="39"/>
      <c r="AQ44" s="39"/>
      <c r="AR44" s="39"/>
      <c r="AS44" s="39"/>
      <c r="AT44" s="39">
        <v>79.099999999999994</v>
      </c>
      <c r="AU44" s="130">
        <v>76.87</v>
      </c>
      <c r="AV44" s="51">
        <f t="shared" si="1"/>
        <v>1844.88</v>
      </c>
      <c r="AW44" s="15"/>
    </row>
    <row r="45" spans="1:49" ht="90">
      <c r="A45" s="3">
        <v>42</v>
      </c>
      <c r="B45" s="4">
        <v>10352</v>
      </c>
      <c r="C45" s="28" t="s">
        <v>56</v>
      </c>
      <c r="D45" s="5" t="s">
        <v>76</v>
      </c>
      <c r="E45" s="6">
        <v>24</v>
      </c>
      <c r="F45" s="18"/>
      <c r="G45" s="9"/>
      <c r="H45" s="9"/>
      <c r="I45" s="10"/>
      <c r="J45" s="37"/>
      <c r="K45" s="37"/>
      <c r="L45" s="37"/>
      <c r="M45" s="10"/>
      <c r="N45" s="37"/>
      <c r="O45" s="37"/>
      <c r="P45" s="37"/>
      <c r="Q45" s="37"/>
      <c r="R45" s="37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20"/>
      <c r="AH45" s="12"/>
      <c r="AI45" s="12">
        <v>22</v>
      </c>
      <c r="AJ45" s="12"/>
      <c r="AK45" s="12">
        <v>89</v>
      </c>
      <c r="AL45" s="75">
        <v>45</v>
      </c>
      <c r="AM45" s="13">
        <v>141.9</v>
      </c>
      <c r="AN45" s="14">
        <v>139</v>
      </c>
      <c r="AO45" s="39"/>
      <c r="AP45" s="39"/>
      <c r="AQ45" s="39"/>
      <c r="AR45" s="39"/>
      <c r="AS45" s="39"/>
      <c r="AT45" s="39"/>
      <c r="AU45" s="130">
        <v>123.3</v>
      </c>
      <c r="AV45" s="51">
        <f t="shared" si="1"/>
        <v>2959.2</v>
      </c>
      <c r="AW45" s="15"/>
    </row>
    <row r="46" spans="1:49" ht="105">
      <c r="A46" s="3">
        <v>43</v>
      </c>
      <c r="B46" s="4">
        <v>165996</v>
      </c>
      <c r="C46" s="28" t="s">
        <v>57</v>
      </c>
      <c r="D46" s="5" t="s">
        <v>76</v>
      </c>
      <c r="E46" s="6">
        <v>24</v>
      </c>
      <c r="F46" s="18"/>
      <c r="G46" s="9"/>
      <c r="H46" s="9"/>
      <c r="I46" s="10"/>
      <c r="J46" s="37"/>
      <c r="K46" s="37"/>
      <c r="L46" s="37"/>
      <c r="M46" s="10"/>
      <c r="N46" s="37"/>
      <c r="O46" s="37"/>
      <c r="P46" s="37"/>
      <c r="Q46" s="37"/>
      <c r="R46" s="37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20">
        <v>53.46</v>
      </c>
      <c r="AH46" s="12">
        <v>75</v>
      </c>
      <c r="AI46" s="12"/>
      <c r="AJ46" s="12"/>
      <c r="AK46" s="12"/>
      <c r="AL46" s="75"/>
      <c r="AM46" s="13">
        <v>24.26</v>
      </c>
      <c r="AN46" s="14"/>
      <c r="AO46" s="39"/>
      <c r="AP46" s="39"/>
      <c r="AQ46" s="39"/>
      <c r="AR46" s="39"/>
      <c r="AS46" s="39"/>
      <c r="AT46" s="39">
        <v>62.9</v>
      </c>
      <c r="AU46" s="130">
        <v>63.79</v>
      </c>
      <c r="AV46" s="51">
        <f t="shared" si="1"/>
        <v>1530.96</v>
      </c>
      <c r="AW46" s="15"/>
    </row>
    <row r="47" spans="1:49" ht="60">
      <c r="A47" s="126">
        <v>44</v>
      </c>
      <c r="B47" s="4">
        <v>154837</v>
      </c>
      <c r="C47" s="28" t="s">
        <v>58</v>
      </c>
      <c r="D47" s="5" t="s">
        <v>76</v>
      </c>
      <c r="E47" s="6">
        <v>24</v>
      </c>
      <c r="F47" s="18"/>
      <c r="G47" s="9"/>
      <c r="H47" s="9"/>
      <c r="I47" s="10"/>
      <c r="J47" s="37"/>
      <c r="K47" s="37"/>
      <c r="L47" s="37"/>
      <c r="M47" s="10"/>
      <c r="N47" s="37"/>
      <c r="O47" s="37"/>
      <c r="P47" s="37"/>
      <c r="Q47" s="37"/>
      <c r="R47" s="37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20"/>
      <c r="AH47" s="12">
        <v>130</v>
      </c>
      <c r="AI47" s="12">
        <v>55</v>
      </c>
      <c r="AJ47" s="12"/>
      <c r="AK47" s="12"/>
      <c r="AL47" s="75"/>
      <c r="AM47" s="13">
        <v>163.69999999999999</v>
      </c>
      <c r="AN47" s="14"/>
      <c r="AO47" s="39"/>
      <c r="AP47" s="39"/>
      <c r="AQ47" s="39"/>
      <c r="AR47" s="39"/>
      <c r="AS47" s="39"/>
      <c r="AT47" s="39">
        <v>139</v>
      </c>
      <c r="AU47" s="130">
        <v>144.22999999999999</v>
      </c>
      <c r="AV47" s="51">
        <f t="shared" si="1"/>
        <v>3461.5199999999995</v>
      </c>
      <c r="AW47" s="15"/>
    </row>
    <row r="48" spans="1:49" ht="105">
      <c r="A48" s="126">
        <v>45</v>
      </c>
      <c r="B48" s="4">
        <v>73803</v>
      </c>
      <c r="C48" s="28" t="s">
        <v>59</v>
      </c>
      <c r="D48" s="5" t="s">
        <v>76</v>
      </c>
      <c r="E48" s="6">
        <v>24</v>
      </c>
      <c r="F48" s="18"/>
      <c r="G48" s="9"/>
      <c r="H48" s="9"/>
      <c r="I48" s="10"/>
      <c r="J48" s="37"/>
      <c r="K48" s="37"/>
      <c r="L48" s="37"/>
      <c r="M48" s="10"/>
      <c r="N48" s="37"/>
      <c r="O48" s="37"/>
      <c r="P48" s="37"/>
      <c r="Q48" s="37"/>
      <c r="R48" s="37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2"/>
      <c r="AH48" s="12">
        <v>46</v>
      </c>
      <c r="AI48" s="12"/>
      <c r="AJ48" s="12"/>
      <c r="AK48" s="12"/>
      <c r="AL48" s="75"/>
      <c r="AM48" s="13"/>
      <c r="AN48" s="14">
        <v>93.33</v>
      </c>
      <c r="AO48" s="39"/>
      <c r="AP48" s="39"/>
      <c r="AQ48" s="39"/>
      <c r="AR48" s="39">
        <v>122.3</v>
      </c>
      <c r="AS48" s="39">
        <v>102.5</v>
      </c>
      <c r="AT48" s="39"/>
      <c r="AU48" s="130">
        <v>106.04</v>
      </c>
      <c r="AV48" s="51">
        <f t="shared" si="1"/>
        <v>2544.96</v>
      </c>
      <c r="AW48" s="15"/>
    </row>
    <row r="49" spans="1:49" ht="75">
      <c r="A49" s="126">
        <v>46</v>
      </c>
      <c r="B49" s="4">
        <v>173157</v>
      </c>
      <c r="C49" s="28" t="s">
        <v>60</v>
      </c>
      <c r="D49" s="5" t="s">
        <v>76</v>
      </c>
      <c r="E49" s="6">
        <v>24</v>
      </c>
      <c r="F49" s="18"/>
      <c r="G49" s="9"/>
      <c r="H49" s="9"/>
      <c r="I49" s="10"/>
      <c r="J49" s="37"/>
      <c r="K49" s="37"/>
      <c r="L49" s="37"/>
      <c r="M49" s="10"/>
      <c r="N49" s="37"/>
      <c r="O49" s="37"/>
      <c r="P49" s="37"/>
      <c r="Q49" s="37"/>
      <c r="R49" s="37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2"/>
      <c r="AH49" s="12">
        <v>130</v>
      </c>
      <c r="AI49" s="12"/>
      <c r="AJ49" s="12"/>
      <c r="AK49" s="12"/>
      <c r="AL49" s="75"/>
      <c r="AM49" s="13"/>
      <c r="AN49" s="14"/>
      <c r="AO49" s="39"/>
      <c r="AP49" s="39"/>
      <c r="AQ49" s="39">
        <v>92.89</v>
      </c>
      <c r="AR49" s="39"/>
      <c r="AS49" s="39"/>
      <c r="AT49" s="39">
        <v>141.9</v>
      </c>
      <c r="AU49" s="130">
        <f>AVERAGE(AH49:AT49)</f>
        <v>121.59666666666665</v>
      </c>
      <c r="AV49" s="51">
        <f t="shared" si="1"/>
        <v>2918.3199999999997</v>
      </c>
      <c r="AW49" s="15"/>
    </row>
    <row r="50" spans="1:49" ht="45">
      <c r="A50" s="3">
        <v>47</v>
      </c>
      <c r="B50" s="4">
        <v>267</v>
      </c>
      <c r="C50" s="28" t="s">
        <v>61</v>
      </c>
      <c r="D50" s="5" t="s">
        <v>80</v>
      </c>
      <c r="E50" s="16">
        <v>4200</v>
      </c>
      <c r="F50" s="18"/>
      <c r="G50" s="9"/>
      <c r="H50" s="9"/>
      <c r="I50" s="10"/>
      <c r="J50" s="37"/>
      <c r="K50" s="37"/>
      <c r="L50" s="37"/>
      <c r="M50" s="10"/>
      <c r="N50" s="37"/>
      <c r="O50" s="37"/>
      <c r="P50" s="37"/>
      <c r="Q50" s="37"/>
      <c r="R50" s="37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>
        <v>2.37</v>
      </c>
      <c r="AD50" s="11"/>
      <c r="AE50" s="11"/>
      <c r="AF50" s="11"/>
      <c r="AG50" s="12">
        <v>1.69</v>
      </c>
      <c r="AH50" s="12">
        <v>4</v>
      </c>
      <c r="AI50" s="12">
        <v>3.5</v>
      </c>
      <c r="AJ50" s="12">
        <v>2.46</v>
      </c>
      <c r="AK50" s="12">
        <v>2.4900000000000002</v>
      </c>
      <c r="AL50" s="75">
        <v>2.9</v>
      </c>
      <c r="AM50" s="13">
        <v>5.24</v>
      </c>
      <c r="AN50" s="14">
        <v>2.99</v>
      </c>
      <c r="AO50" s="39"/>
      <c r="AP50" s="39"/>
      <c r="AQ50" s="39"/>
      <c r="AR50" s="39"/>
      <c r="AS50" s="39"/>
      <c r="AT50" s="39">
        <v>15.69</v>
      </c>
      <c r="AU50" s="130">
        <v>2.96</v>
      </c>
      <c r="AV50" s="51">
        <f t="shared" si="1"/>
        <v>12432</v>
      </c>
      <c r="AW50" s="15"/>
    </row>
    <row r="51" spans="1:49" ht="90">
      <c r="A51" s="3">
        <v>48</v>
      </c>
      <c r="B51" s="4">
        <v>158773</v>
      </c>
      <c r="C51" s="28" t="s">
        <v>62</v>
      </c>
      <c r="D51" s="5" t="s">
        <v>76</v>
      </c>
      <c r="E51" s="16">
        <v>48</v>
      </c>
      <c r="F51" s="18"/>
      <c r="G51" s="9"/>
      <c r="H51" s="9"/>
      <c r="I51" s="10"/>
      <c r="J51" s="37"/>
      <c r="K51" s="37"/>
      <c r="L51" s="37"/>
      <c r="M51" s="10"/>
      <c r="N51" s="37"/>
      <c r="O51" s="37"/>
      <c r="P51" s="37"/>
      <c r="Q51" s="37"/>
      <c r="R51" s="37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2">
        <v>7.72</v>
      </c>
      <c r="AH51" s="12">
        <v>10.35</v>
      </c>
      <c r="AI51" s="12">
        <v>12.5</v>
      </c>
      <c r="AJ51" s="12"/>
      <c r="AK51" s="12"/>
      <c r="AL51" s="75">
        <v>12.81</v>
      </c>
      <c r="AM51" s="13">
        <v>11.21</v>
      </c>
      <c r="AN51" s="14">
        <v>7.95</v>
      </c>
      <c r="AO51" s="39"/>
      <c r="AP51" s="39"/>
      <c r="AQ51" s="39"/>
      <c r="AR51" s="39"/>
      <c r="AS51" s="39"/>
      <c r="AT51" s="39"/>
      <c r="AU51" s="130">
        <v>9.5299999999999994</v>
      </c>
      <c r="AV51" s="51">
        <f t="shared" si="1"/>
        <v>457.43999999999994</v>
      </c>
      <c r="AW51" s="15"/>
    </row>
    <row r="52" spans="1:49" ht="105">
      <c r="A52" s="3">
        <v>49</v>
      </c>
      <c r="B52" s="4">
        <v>153938</v>
      </c>
      <c r="C52" s="28" t="s">
        <v>63</v>
      </c>
      <c r="D52" s="5" t="s">
        <v>76</v>
      </c>
      <c r="E52" s="16">
        <v>4800</v>
      </c>
      <c r="F52" s="18"/>
      <c r="G52" s="9"/>
      <c r="H52" s="9"/>
      <c r="I52" s="10"/>
      <c r="J52" s="37"/>
      <c r="K52" s="37"/>
      <c r="L52" s="37"/>
      <c r="M52" s="10"/>
      <c r="N52" s="37"/>
      <c r="O52" s="37"/>
      <c r="P52" s="37"/>
      <c r="Q52" s="37"/>
      <c r="R52" s="37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2">
        <v>3.98</v>
      </c>
      <c r="AH52" s="12">
        <v>2.8</v>
      </c>
      <c r="AI52" s="12">
        <v>3.5</v>
      </c>
      <c r="AJ52" s="12">
        <v>7.44</v>
      </c>
      <c r="AK52" s="12"/>
      <c r="AL52" s="75"/>
      <c r="AM52" s="13">
        <v>12.1</v>
      </c>
      <c r="AN52" s="14">
        <v>8.5399999999999991</v>
      </c>
      <c r="AO52" s="39"/>
      <c r="AP52" s="39"/>
      <c r="AQ52" s="39"/>
      <c r="AR52" s="39"/>
      <c r="AS52" s="39"/>
      <c r="AT52" s="39">
        <v>8.1300000000000008</v>
      </c>
      <c r="AU52" s="130">
        <v>7.02</v>
      </c>
      <c r="AV52" s="51">
        <f t="shared" si="1"/>
        <v>33696</v>
      </c>
      <c r="AW52" s="15"/>
    </row>
    <row r="53" spans="1:49" ht="60">
      <c r="A53" s="3">
        <v>50</v>
      </c>
      <c r="B53" s="4">
        <v>85565</v>
      </c>
      <c r="C53" s="28" t="s">
        <v>64</v>
      </c>
      <c r="D53" s="5" t="s">
        <v>76</v>
      </c>
      <c r="E53" s="6">
        <v>720</v>
      </c>
      <c r="F53" s="18"/>
      <c r="G53" s="9"/>
      <c r="H53" s="9"/>
      <c r="I53" s="10"/>
      <c r="J53" s="37"/>
      <c r="K53" s="37"/>
      <c r="L53" s="37"/>
      <c r="M53" s="10"/>
      <c r="N53" s="37"/>
      <c r="O53" s="37"/>
      <c r="P53" s="37"/>
      <c r="Q53" s="37"/>
      <c r="R53" s="37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2">
        <v>1.4</v>
      </c>
      <c r="AH53" s="12">
        <v>2.5099999999999998</v>
      </c>
      <c r="AI53" s="12">
        <v>1.95</v>
      </c>
      <c r="AJ53" s="12"/>
      <c r="AK53" s="12"/>
      <c r="AL53" s="75">
        <v>1.9</v>
      </c>
      <c r="AM53" s="13">
        <v>3.42</v>
      </c>
      <c r="AN53" s="14">
        <v>8.9</v>
      </c>
      <c r="AO53" s="39"/>
      <c r="AP53" s="39"/>
      <c r="AQ53" s="39"/>
      <c r="AR53" s="39"/>
      <c r="AS53" s="39"/>
      <c r="AT53" s="39">
        <v>4.49</v>
      </c>
      <c r="AU53" s="130">
        <v>2.4500000000000002</v>
      </c>
      <c r="AV53" s="51">
        <f t="shared" si="1"/>
        <v>1764.0000000000002</v>
      </c>
      <c r="AW53" s="15"/>
    </row>
    <row r="54" spans="1:49" ht="75">
      <c r="A54" s="3">
        <v>51</v>
      </c>
      <c r="B54" s="4">
        <v>164728</v>
      </c>
      <c r="C54" s="28" t="s">
        <v>65</v>
      </c>
      <c r="D54" s="5" t="s">
        <v>76</v>
      </c>
      <c r="E54" s="6">
        <v>600</v>
      </c>
      <c r="F54" s="18"/>
      <c r="G54" s="9"/>
      <c r="H54" s="9"/>
      <c r="I54" s="10"/>
      <c r="J54" s="37"/>
      <c r="K54" s="37"/>
      <c r="L54" s="37"/>
      <c r="M54" s="10">
        <v>6.2</v>
      </c>
      <c r="N54" s="37"/>
      <c r="O54" s="37"/>
      <c r="P54" s="37"/>
      <c r="Q54" s="37"/>
      <c r="R54" s="37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2">
        <v>1.4</v>
      </c>
      <c r="AH54" s="12">
        <v>2.7</v>
      </c>
      <c r="AI54" s="12">
        <v>2.0499999999999998</v>
      </c>
      <c r="AJ54" s="12">
        <v>2.97</v>
      </c>
      <c r="AK54" s="12"/>
      <c r="AL54" s="75">
        <v>2.85</v>
      </c>
      <c r="AM54" s="13">
        <v>3.5</v>
      </c>
      <c r="AN54" s="14">
        <v>1.62</v>
      </c>
      <c r="AO54" s="39"/>
      <c r="AP54" s="39"/>
      <c r="AQ54" s="39"/>
      <c r="AR54" s="39"/>
      <c r="AS54" s="39"/>
      <c r="AT54" s="39">
        <v>8</v>
      </c>
      <c r="AU54" s="130">
        <v>2.44</v>
      </c>
      <c r="AV54" s="51">
        <f t="shared" si="1"/>
        <v>1464</v>
      </c>
      <c r="AW54" s="15"/>
    </row>
    <row r="55" spans="1:49" ht="90">
      <c r="A55" s="3">
        <v>52</v>
      </c>
      <c r="B55" s="4">
        <v>153689</v>
      </c>
      <c r="C55" s="28" t="s">
        <v>66</v>
      </c>
      <c r="D55" s="5" t="s">
        <v>76</v>
      </c>
      <c r="E55" s="6">
        <v>720</v>
      </c>
      <c r="F55" s="18"/>
      <c r="G55" s="9">
        <v>2.9</v>
      </c>
      <c r="H55" s="9"/>
      <c r="I55" s="10"/>
      <c r="J55" s="37"/>
      <c r="K55" s="37"/>
      <c r="L55" s="37"/>
      <c r="M55" s="10"/>
      <c r="N55" s="37"/>
      <c r="O55" s="37"/>
      <c r="P55" s="37"/>
      <c r="Q55" s="37"/>
      <c r="R55" s="37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>
        <v>2</v>
      </c>
      <c r="AE55" s="11"/>
      <c r="AF55" s="11"/>
      <c r="AG55" s="12">
        <v>1.79</v>
      </c>
      <c r="AH55" s="12">
        <v>3.78</v>
      </c>
      <c r="AI55" s="12">
        <v>2.5</v>
      </c>
      <c r="AJ55" s="12">
        <v>5.9</v>
      </c>
      <c r="AK55" s="12"/>
      <c r="AL55" s="75"/>
      <c r="AM55" s="13">
        <v>6.49</v>
      </c>
      <c r="AN55" s="14">
        <v>2.4</v>
      </c>
      <c r="AO55" s="39"/>
      <c r="AP55" s="39"/>
      <c r="AQ55" s="39"/>
      <c r="AR55" s="39"/>
      <c r="AS55" s="39"/>
      <c r="AT55" s="39">
        <v>4.43</v>
      </c>
      <c r="AU55" s="130">
        <v>3.2</v>
      </c>
      <c r="AV55" s="51">
        <f t="shared" si="1"/>
        <v>2304</v>
      </c>
      <c r="AW55" s="15"/>
    </row>
    <row r="56" spans="1:49" ht="75">
      <c r="A56" s="3">
        <v>53</v>
      </c>
      <c r="B56" s="4">
        <v>7651</v>
      </c>
      <c r="C56" s="28" t="s">
        <v>67</v>
      </c>
      <c r="D56" s="5" t="s">
        <v>76</v>
      </c>
      <c r="E56" s="6">
        <v>480</v>
      </c>
      <c r="F56" s="18"/>
      <c r="G56" s="9"/>
      <c r="H56" s="9"/>
      <c r="I56" s="10"/>
      <c r="J56" s="37"/>
      <c r="K56" s="37">
        <v>2</v>
      </c>
      <c r="L56" s="37"/>
      <c r="M56" s="10"/>
      <c r="N56" s="37"/>
      <c r="O56" s="37"/>
      <c r="P56" s="37"/>
      <c r="Q56" s="37"/>
      <c r="R56" s="37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2">
        <v>2</v>
      </c>
      <c r="AH56" s="12">
        <v>2.5</v>
      </c>
      <c r="AI56" s="12">
        <v>3.15</v>
      </c>
      <c r="AJ56" s="12">
        <v>4.4400000000000004</v>
      </c>
      <c r="AK56" s="12">
        <v>5.2</v>
      </c>
      <c r="AL56" s="75">
        <v>2.17</v>
      </c>
      <c r="AM56" s="13"/>
      <c r="AN56" s="14">
        <v>5.7</v>
      </c>
      <c r="AO56" s="39"/>
      <c r="AP56" s="39"/>
      <c r="AQ56" s="39"/>
      <c r="AR56" s="39"/>
      <c r="AS56" s="39"/>
      <c r="AT56" s="39"/>
      <c r="AU56" s="130">
        <v>2.36</v>
      </c>
      <c r="AV56" s="51">
        <f t="shared" si="1"/>
        <v>1132.8</v>
      </c>
      <c r="AW56" s="15"/>
    </row>
    <row r="57" spans="1:49" ht="75">
      <c r="A57" s="3">
        <v>54</v>
      </c>
      <c r="B57" s="4">
        <v>84167</v>
      </c>
      <c r="C57" s="28" t="s">
        <v>68</v>
      </c>
      <c r="D57" s="5" t="s">
        <v>82</v>
      </c>
      <c r="E57" s="6">
        <v>288</v>
      </c>
      <c r="F57" s="18"/>
      <c r="G57" s="9"/>
      <c r="H57" s="9"/>
      <c r="I57" s="10">
        <v>8.5</v>
      </c>
      <c r="J57" s="37"/>
      <c r="K57" s="37">
        <v>7.99</v>
      </c>
      <c r="L57" s="37"/>
      <c r="M57" s="10"/>
      <c r="N57" s="37"/>
      <c r="O57" s="37"/>
      <c r="P57" s="37"/>
      <c r="Q57" s="37"/>
      <c r="R57" s="37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>
        <v>7.5</v>
      </c>
      <c r="AG57" s="12">
        <v>7.55</v>
      </c>
      <c r="AH57" s="12">
        <v>11</v>
      </c>
      <c r="AI57" s="12">
        <v>16.5</v>
      </c>
      <c r="AJ57" s="12"/>
      <c r="AK57" s="12"/>
      <c r="AL57" s="75">
        <v>10.98</v>
      </c>
      <c r="AM57" s="13">
        <v>22.41</v>
      </c>
      <c r="AN57" s="14">
        <v>10.8</v>
      </c>
      <c r="AO57" s="39"/>
      <c r="AP57" s="39"/>
      <c r="AQ57" s="39"/>
      <c r="AR57" s="39"/>
      <c r="AS57" s="39"/>
      <c r="AT57" s="39"/>
      <c r="AU57" s="130">
        <v>9.19</v>
      </c>
      <c r="AV57" s="51">
        <f t="shared" si="1"/>
        <v>2646.72</v>
      </c>
      <c r="AW57" s="15"/>
    </row>
    <row r="58" spans="1:49" ht="135">
      <c r="A58" s="3">
        <v>55</v>
      </c>
      <c r="B58" s="4">
        <v>78503</v>
      </c>
      <c r="C58" s="28" t="s">
        <v>69</v>
      </c>
      <c r="D58" s="5" t="s">
        <v>76</v>
      </c>
      <c r="E58" s="6">
        <v>40</v>
      </c>
      <c r="F58" s="18"/>
      <c r="G58" s="9"/>
      <c r="H58" s="9"/>
      <c r="I58" s="10"/>
      <c r="J58" s="37"/>
      <c r="K58" s="37"/>
      <c r="L58" s="37"/>
      <c r="M58" s="10"/>
      <c r="N58" s="37"/>
      <c r="O58" s="37"/>
      <c r="P58" s="37"/>
      <c r="Q58" s="37"/>
      <c r="R58" s="37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2"/>
      <c r="AH58" s="12">
        <v>71</v>
      </c>
      <c r="AI58" s="12">
        <v>45</v>
      </c>
      <c r="AJ58" s="12">
        <v>286</v>
      </c>
      <c r="AK58" s="12"/>
      <c r="AL58" s="75">
        <v>256</v>
      </c>
      <c r="AM58" s="13"/>
      <c r="AN58" s="14"/>
      <c r="AO58" s="39">
        <v>139.9</v>
      </c>
      <c r="AP58" s="39"/>
      <c r="AQ58" s="39">
        <v>145.61000000000001</v>
      </c>
      <c r="AR58" s="39"/>
      <c r="AS58" s="39"/>
      <c r="AT58" s="39">
        <v>142</v>
      </c>
      <c r="AU58" s="130">
        <v>124.63</v>
      </c>
      <c r="AV58" s="51">
        <f t="shared" si="1"/>
        <v>4985.2</v>
      </c>
      <c r="AW58" s="15"/>
    </row>
    <row r="59" spans="1:49" ht="105">
      <c r="A59" s="3">
        <v>56</v>
      </c>
      <c r="B59" s="4">
        <v>128094</v>
      </c>
      <c r="C59" s="28" t="s">
        <v>70</v>
      </c>
      <c r="D59" s="5" t="s">
        <v>84</v>
      </c>
      <c r="E59" s="6">
        <v>240</v>
      </c>
      <c r="F59" s="18"/>
      <c r="G59" s="9"/>
      <c r="H59" s="9"/>
      <c r="I59" s="10"/>
      <c r="J59" s="37"/>
      <c r="K59" s="37"/>
      <c r="L59" s="37"/>
      <c r="M59" s="10"/>
      <c r="N59" s="37"/>
      <c r="O59" s="37"/>
      <c r="P59" s="37"/>
      <c r="Q59" s="37"/>
      <c r="R59" s="37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77">
        <v>1.06</v>
      </c>
      <c r="AH59" s="12">
        <v>9.99</v>
      </c>
      <c r="AI59" s="12">
        <v>5.5</v>
      </c>
      <c r="AJ59" s="12"/>
      <c r="AK59" s="12"/>
      <c r="AL59" s="75">
        <v>3.5</v>
      </c>
      <c r="AM59" s="13">
        <v>13.89</v>
      </c>
      <c r="AN59" s="14">
        <v>7</v>
      </c>
      <c r="AO59" s="39"/>
      <c r="AP59" s="39"/>
      <c r="AQ59" s="39"/>
      <c r="AR59" s="39"/>
      <c r="AS59" s="39"/>
      <c r="AT59" s="39">
        <v>19.989999999999998</v>
      </c>
      <c r="AU59" s="130">
        <v>7.5</v>
      </c>
      <c r="AV59" s="51">
        <f t="shared" si="1"/>
        <v>1800</v>
      </c>
      <c r="AW59" s="15"/>
    </row>
    <row r="60" spans="1:49" ht="120">
      <c r="A60" s="3">
        <v>57</v>
      </c>
      <c r="B60" s="4">
        <v>14150</v>
      </c>
      <c r="C60" s="28" t="s">
        <v>71</v>
      </c>
      <c r="D60" s="5" t="s">
        <v>76</v>
      </c>
      <c r="E60" s="6">
        <v>72</v>
      </c>
      <c r="F60" s="18"/>
      <c r="G60" s="9"/>
      <c r="H60" s="9"/>
      <c r="I60" s="10"/>
      <c r="J60" s="37"/>
      <c r="K60" s="37"/>
      <c r="L60" s="37"/>
      <c r="M60" s="10"/>
      <c r="N60" s="37"/>
      <c r="O60" s="37"/>
      <c r="P60" s="37"/>
      <c r="Q60" s="37"/>
      <c r="R60" s="37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20">
        <v>5.6</v>
      </c>
      <c r="AH60" s="12">
        <v>9.73</v>
      </c>
      <c r="AI60" s="12">
        <v>13</v>
      </c>
      <c r="AJ60" s="12"/>
      <c r="AK60" s="12">
        <v>16</v>
      </c>
      <c r="AL60" s="75">
        <v>9.98</v>
      </c>
      <c r="AM60" s="13">
        <v>24.7</v>
      </c>
      <c r="AN60" s="14"/>
      <c r="AO60" s="39"/>
      <c r="AP60" s="39"/>
      <c r="AQ60" s="39"/>
      <c r="AR60" s="39"/>
      <c r="AS60" s="39"/>
      <c r="AT60" s="39">
        <v>19.98</v>
      </c>
      <c r="AU60" s="130">
        <v>12.18</v>
      </c>
      <c r="AV60" s="51">
        <f t="shared" si="1"/>
        <v>876.96</v>
      </c>
      <c r="AW60" s="15"/>
    </row>
    <row r="61" spans="1:49" ht="30">
      <c r="A61" s="124">
        <v>58</v>
      </c>
      <c r="B61" s="4">
        <v>68980</v>
      </c>
      <c r="C61" s="28" t="s">
        <v>72</v>
      </c>
      <c r="D61" s="5" t="s">
        <v>76</v>
      </c>
      <c r="E61" s="6">
        <v>96</v>
      </c>
      <c r="F61" s="18"/>
      <c r="G61" s="9"/>
      <c r="H61" s="9"/>
      <c r="I61" s="10"/>
      <c r="J61" s="37"/>
      <c r="K61" s="37"/>
      <c r="L61" s="37"/>
      <c r="M61" s="10"/>
      <c r="N61" s="37"/>
      <c r="O61" s="37"/>
      <c r="P61" s="37"/>
      <c r="Q61" s="37"/>
      <c r="R61" s="37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20"/>
      <c r="AH61" s="12">
        <v>25.9</v>
      </c>
      <c r="AI61" s="12">
        <v>27</v>
      </c>
      <c r="AJ61" s="12">
        <v>22</v>
      </c>
      <c r="AK61" s="12"/>
      <c r="AL61" s="75"/>
      <c r="AM61" s="59">
        <v>99.99</v>
      </c>
      <c r="AN61" s="14">
        <v>19.8</v>
      </c>
      <c r="AO61" s="39"/>
      <c r="AP61" s="39"/>
      <c r="AQ61" s="39"/>
      <c r="AR61" s="39"/>
      <c r="AS61" s="39"/>
      <c r="AT61" s="39">
        <v>35.9</v>
      </c>
      <c r="AU61" s="130">
        <v>26.12</v>
      </c>
      <c r="AV61" s="51">
        <f t="shared" si="1"/>
        <v>2507.52</v>
      </c>
      <c r="AW61" s="15"/>
    </row>
    <row r="62" spans="1:49" ht="60">
      <c r="A62" s="3">
        <v>59</v>
      </c>
      <c r="B62" s="4">
        <v>85564</v>
      </c>
      <c r="C62" s="28" t="s">
        <v>73</v>
      </c>
      <c r="D62" s="5" t="s">
        <v>76</v>
      </c>
      <c r="E62" s="6">
        <v>144</v>
      </c>
      <c r="F62" s="18"/>
      <c r="G62" s="9"/>
      <c r="H62" s="9"/>
      <c r="I62" s="10"/>
      <c r="J62" s="37"/>
      <c r="K62" s="37"/>
      <c r="L62" s="37"/>
      <c r="M62" s="10"/>
      <c r="N62" s="37"/>
      <c r="O62" s="37"/>
      <c r="P62" s="37"/>
      <c r="Q62" s="37"/>
      <c r="R62" s="37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20">
        <v>13.81</v>
      </c>
      <c r="AH62" s="12">
        <v>18</v>
      </c>
      <c r="AI62" s="12">
        <v>15.5</v>
      </c>
      <c r="AJ62" s="12"/>
      <c r="AK62" s="12"/>
      <c r="AL62" s="75">
        <v>14.7</v>
      </c>
      <c r="AM62" s="59">
        <v>59.99</v>
      </c>
      <c r="AN62" s="14">
        <v>17.5</v>
      </c>
      <c r="AO62" s="39"/>
      <c r="AP62" s="39"/>
      <c r="AQ62" s="39"/>
      <c r="AR62" s="39"/>
      <c r="AS62" s="39"/>
      <c r="AT62" s="39">
        <v>18.989999999999998</v>
      </c>
      <c r="AU62" s="130">
        <v>16.43</v>
      </c>
      <c r="AV62" s="51">
        <f t="shared" si="1"/>
        <v>2365.92</v>
      </c>
      <c r="AW62" s="15"/>
    </row>
    <row r="63" spans="1:49" ht="90">
      <c r="A63" s="3">
        <v>60</v>
      </c>
      <c r="B63" s="4">
        <v>150688</v>
      </c>
      <c r="C63" s="28" t="s">
        <v>74</v>
      </c>
      <c r="D63" s="5" t="s">
        <v>76</v>
      </c>
      <c r="E63" s="6">
        <v>144</v>
      </c>
      <c r="F63" s="18"/>
      <c r="G63" s="9"/>
      <c r="H63" s="9"/>
      <c r="I63" s="10"/>
      <c r="J63" s="37"/>
      <c r="K63" s="37"/>
      <c r="L63" s="37"/>
      <c r="M63" s="10"/>
      <c r="N63" s="37"/>
      <c r="O63" s="37"/>
      <c r="P63" s="37"/>
      <c r="Q63" s="37"/>
      <c r="R63" s="37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20">
        <v>17</v>
      </c>
      <c r="AH63" s="12">
        <v>16.5</v>
      </c>
      <c r="AI63" s="12">
        <v>13</v>
      </c>
      <c r="AJ63" s="12"/>
      <c r="AK63" s="12"/>
      <c r="AL63" s="75">
        <v>15.47</v>
      </c>
      <c r="AM63" s="13">
        <v>31.99</v>
      </c>
      <c r="AN63" s="14">
        <v>15.42</v>
      </c>
      <c r="AO63" s="39"/>
      <c r="AP63" s="39"/>
      <c r="AQ63" s="39"/>
      <c r="AR63" s="39"/>
      <c r="AS63" s="39"/>
      <c r="AT63" s="39">
        <v>59.65</v>
      </c>
      <c r="AU63" s="130">
        <v>15.48</v>
      </c>
      <c r="AV63" s="51">
        <f t="shared" si="1"/>
        <v>2229.12</v>
      </c>
      <c r="AW63" s="15"/>
    </row>
    <row r="64" spans="1:49" ht="60">
      <c r="A64" s="3">
        <v>61</v>
      </c>
      <c r="B64" s="4">
        <v>175323</v>
      </c>
      <c r="C64" s="28" t="s">
        <v>75</v>
      </c>
      <c r="D64" s="5" t="s">
        <v>76</v>
      </c>
      <c r="E64" s="6">
        <v>24</v>
      </c>
      <c r="F64" s="18"/>
      <c r="G64" s="9"/>
      <c r="H64" s="9"/>
      <c r="I64" s="10"/>
      <c r="J64" s="37"/>
      <c r="K64" s="37"/>
      <c r="L64" s="37"/>
      <c r="M64" s="10"/>
      <c r="N64" s="37"/>
      <c r="O64" s="37"/>
      <c r="P64" s="37"/>
      <c r="Q64" s="37">
        <v>23</v>
      </c>
      <c r="R64" s="37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20"/>
      <c r="AH64" s="12">
        <v>30</v>
      </c>
      <c r="AI64" s="12">
        <v>19</v>
      </c>
      <c r="AJ64" s="12"/>
      <c r="AK64" s="12"/>
      <c r="AL64" s="75">
        <v>49</v>
      </c>
      <c r="AM64" s="13"/>
      <c r="AN64" s="14">
        <v>49.64</v>
      </c>
      <c r="AO64" s="39"/>
      <c r="AP64" s="39"/>
      <c r="AQ64" s="39"/>
      <c r="AR64" s="39"/>
      <c r="AS64" s="39"/>
      <c r="AT64" s="39">
        <v>22.9</v>
      </c>
      <c r="AU64" s="130">
        <v>23.73</v>
      </c>
      <c r="AV64" s="51">
        <f t="shared" si="1"/>
        <v>569.52</v>
      </c>
      <c r="AW64" s="15"/>
    </row>
    <row r="65" spans="3:48">
      <c r="C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AF65" s="11"/>
      <c r="AG65" s="22"/>
      <c r="AH65" s="22"/>
      <c r="AI65" s="22"/>
      <c r="AJ65" s="22"/>
      <c r="AK65" s="22"/>
      <c r="AV65" s="197">
        <f>SUM(AV4:AV64)</f>
        <v>355473.33000000007</v>
      </c>
    </row>
    <row r="66" spans="3:48">
      <c r="C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AF66" s="11"/>
      <c r="AG66" s="22"/>
      <c r="AH66" s="22"/>
      <c r="AI66" s="22"/>
      <c r="AJ66" s="22"/>
      <c r="AK66" s="22"/>
    </row>
    <row r="67" spans="3:48">
      <c r="C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AG67" s="22"/>
      <c r="AH67" s="22"/>
      <c r="AI67" s="22"/>
      <c r="AJ67" s="22"/>
      <c r="AK67" s="22"/>
    </row>
    <row r="68" spans="3:48">
      <c r="C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AG68" s="22"/>
      <c r="AH68" s="22"/>
      <c r="AI68" s="22"/>
      <c r="AJ68" s="22"/>
      <c r="AK68" s="22"/>
    </row>
    <row r="69" spans="3:48">
      <c r="C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AG69" s="22"/>
      <c r="AH69" s="22"/>
      <c r="AI69" s="22"/>
      <c r="AJ69" s="22"/>
      <c r="AK69" s="22"/>
    </row>
    <row r="70" spans="3:48">
      <c r="C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AG70" s="22"/>
      <c r="AH70" s="22"/>
      <c r="AI70" s="22"/>
      <c r="AJ70" s="22"/>
      <c r="AK70" s="22"/>
    </row>
    <row r="71" spans="3:48">
      <c r="C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AG71" s="22"/>
      <c r="AH71" s="22"/>
      <c r="AI71" s="22"/>
      <c r="AJ71" s="22"/>
      <c r="AK71" s="22"/>
    </row>
    <row r="72" spans="3:48">
      <c r="C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AG72" s="22"/>
      <c r="AH72" s="22"/>
      <c r="AI72" s="22"/>
      <c r="AJ72" s="22"/>
      <c r="AK72" s="22"/>
    </row>
    <row r="73" spans="3:48">
      <c r="C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AG73" s="22"/>
      <c r="AH73" s="22"/>
      <c r="AI73" s="22"/>
      <c r="AJ73" s="22"/>
      <c r="AK73" s="22"/>
    </row>
    <row r="74" spans="3:48">
      <c r="C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AG74" s="22"/>
      <c r="AH74" s="22"/>
      <c r="AI74" s="22"/>
      <c r="AJ74" s="22"/>
      <c r="AK74" s="22"/>
    </row>
    <row r="75" spans="3:48">
      <c r="C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AG75" s="22"/>
      <c r="AH75" s="22"/>
      <c r="AI75" s="22"/>
      <c r="AJ75" s="22"/>
      <c r="AK75" s="22"/>
    </row>
    <row r="76" spans="3:48">
      <c r="C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AG76" s="22"/>
      <c r="AH76" s="22"/>
      <c r="AI76" s="22"/>
      <c r="AJ76" s="22"/>
      <c r="AK76" s="22"/>
    </row>
    <row r="77" spans="3:48">
      <c r="C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AG77" s="22"/>
      <c r="AH77" s="22"/>
      <c r="AI77" s="22"/>
      <c r="AJ77" s="22"/>
      <c r="AK77" s="22"/>
    </row>
    <row r="78" spans="3:48">
      <c r="C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AG78" s="22"/>
      <c r="AH78" s="22"/>
      <c r="AI78" s="22"/>
      <c r="AJ78" s="22"/>
      <c r="AK78" s="22"/>
    </row>
    <row r="79" spans="3:48">
      <c r="C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AG79" s="22"/>
      <c r="AH79" s="22"/>
      <c r="AI79" s="22"/>
      <c r="AJ79" s="22"/>
      <c r="AK79" s="22"/>
    </row>
    <row r="80" spans="3:48">
      <c r="C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AG80" s="22"/>
      <c r="AH80" s="22"/>
      <c r="AI80" s="22"/>
      <c r="AJ80" s="22"/>
      <c r="AK80" s="22"/>
    </row>
    <row r="81" spans="3:37">
      <c r="C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AG81" s="22"/>
      <c r="AH81" s="22"/>
      <c r="AI81" s="22"/>
      <c r="AJ81" s="22"/>
      <c r="AK81" s="22"/>
    </row>
    <row r="82" spans="3:37">
      <c r="C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AG82" s="22"/>
      <c r="AH82" s="22"/>
      <c r="AI82" s="22"/>
      <c r="AJ82" s="22"/>
      <c r="AK82" s="22"/>
    </row>
    <row r="83" spans="3:37">
      <c r="C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AG83" s="22"/>
      <c r="AH83" s="22"/>
      <c r="AI83" s="22"/>
      <c r="AJ83" s="22"/>
      <c r="AK83" s="22"/>
    </row>
    <row r="84" spans="3:37">
      <c r="C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AG84" s="22"/>
      <c r="AH84" s="22"/>
      <c r="AI84" s="22"/>
      <c r="AJ84" s="22"/>
      <c r="AK84" s="22"/>
    </row>
    <row r="85" spans="3:37">
      <c r="C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AG85" s="22"/>
      <c r="AH85" s="22"/>
      <c r="AI85" s="22"/>
      <c r="AJ85" s="22"/>
      <c r="AK85" s="22"/>
    </row>
    <row r="86" spans="3:37">
      <c r="C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AG86" s="22"/>
      <c r="AH86" s="22"/>
      <c r="AI86" s="22"/>
      <c r="AJ86" s="22"/>
      <c r="AK86" s="22"/>
    </row>
    <row r="87" spans="3:37">
      <c r="C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AG87" s="22"/>
      <c r="AH87" s="22"/>
      <c r="AI87" s="22"/>
      <c r="AJ87" s="22"/>
      <c r="AK87" s="22"/>
    </row>
    <row r="88" spans="3:37">
      <c r="C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AG88" s="22"/>
      <c r="AH88" s="22"/>
      <c r="AI88" s="22"/>
      <c r="AJ88" s="22"/>
      <c r="AK88" s="22"/>
    </row>
    <row r="89" spans="3:37">
      <c r="C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AG89" s="22"/>
      <c r="AH89" s="22"/>
      <c r="AI89" s="22"/>
      <c r="AJ89" s="22"/>
      <c r="AK89" s="22"/>
    </row>
    <row r="90" spans="3:37">
      <c r="C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AG90" s="22"/>
      <c r="AH90" s="22"/>
      <c r="AI90" s="22"/>
      <c r="AJ90" s="22"/>
      <c r="AK90" s="22"/>
    </row>
    <row r="91" spans="3:37">
      <c r="C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AG91" s="22"/>
      <c r="AH91" s="22"/>
      <c r="AI91" s="22"/>
      <c r="AJ91" s="22"/>
      <c r="AK91" s="22"/>
    </row>
    <row r="92" spans="3:37">
      <c r="C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AG92" s="22"/>
      <c r="AH92" s="22"/>
      <c r="AI92" s="22"/>
      <c r="AJ92" s="22"/>
      <c r="AK92" s="22"/>
    </row>
    <row r="93" spans="3:37">
      <c r="C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AG93" s="22"/>
      <c r="AH93" s="22"/>
      <c r="AI93" s="22"/>
      <c r="AJ93" s="22"/>
      <c r="AK93" s="22"/>
    </row>
    <row r="94" spans="3:37">
      <c r="C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AG94" s="22"/>
      <c r="AH94" s="22"/>
      <c r="AI94" s="22"/>
      <c r="AJ94" s="22"/>
      <c r="AK94" s="22"/>
    </row>
    <row r="95" spans="3:37">
      <c r="C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AG95" s="22"/>
      <c r="AH95" s="22"/>
      <c r="AI95" s="22"/>
      <c r="AJ95" s="22"/>
      <c r="AK95" s="22"/>
    </row>
    <row r="96" spans="3:37">
      <c r="C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AG96" s="22"/>
      <c r="AH96" s="22"/>
      <c r="AI96" s="22"/>
      <c r="AJ96" s="22"/>
      <c r="AK96" s="22"/>
    </row>
    <row r="97" spans="3:37">
      <c r="C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AG97" s="22"/>
      <c r="AH97" s="22"/>
      <c r="AI97" s="22"/>
      <c r="AJ97" s="22"/>
      <c r="AK97" s="22"/>
    </row>
    <row r="98" spans="3:37">
      <c r="C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AG98" s="22"/>
      <c r="AH98" s="22"/>
      <c r="AI98" s="22"/>
      <c r="AJ98" s="22"/>
      <c r="AK98" s="22"/>
    </row>
    <row r="99" spans="3:37">
      <c r="C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AG99" s="22"/>
      <c r="AH99" s="22"/>
      <c r="AI99" s="22"/>
      <c r="AJ99" s="22"/>
      <c r="AK99" s="22"/>
    </row>
    <row r="100" spans="3:37">
      <c r="C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AG100" s="22"/>
      <c r="AH100" s="22"/>
      <c r="AI100" s="22"/>
      <c r="AJ100" s="22"/>
      <c r="AK100" s="22"/>
    </row>
    <row r="101" spans="3:37">
      <c r="C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AG101" s="22"/>
      <c r="AH101" s="22"/>
      <c r="AI101" s="22"/>
      <c r="AJ101" s="22"/>
      <c r="AK101" s="22"/>
    </row>
    <row r="102" spans="3:37">
      <c r="C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AG102" s="22"/>
      <c r="AH102" s="22"/>
      <c r="AI102" s="22"/>
      <c r="AJ102" s="22"/>
      <c r="AK102" s="22"/>
    </row>
    <row r="103" spans="3:37">
      <c r="C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AG103" s="22"/>
      <c r="AH103" s="22"/>
      <c r="AI103" s="22"/>
      <c r="AJ103" s="22"/>
      <c r="AK103" s="22"/>
    </row>
    <row r="104" spans="3:37">
      <c r="C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AG104" s="22"/>
      <c r="AH104" s="22"/>
      <c r="AI104" s="22"/>
      <c r="AJ104" s="22"/>
      <c r="AK104" s="22"/>
    </row>
    <row r="105" spans="3:37">
      <c r="C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AG105" s="22"/>
      <c r="AH105" s="22"/>
      <c r="AI105" s="22"/>
      <c r="AJ105" s="22"/>
      <c r="AK105" s="22"/>
    </row>
    <row r="106" spans="3:37">
      <c r="C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AG106" s="22"/>
      <c r="AH106" s="22"/>
      <c r="AI106" s="22"/>
      <c r="AJ106" s="22"/>
      <c r="AK106" s="22"/>
    </row>
    <row r="107" spans="3:37">
      <c r="C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AG107" s="22"/>
      <c r="AH107" s="22"/>
      <c r="AI107" s="22"/>
      <c r="AJ107" s="22"/>
      <c r="AK107" s="22"/>
    </row>
    <row r="108" spans="3:37">
      <c r="C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AG108" s="22"/>
      <c r="AH108" s="22"/>
      <c r="AI108" s="22"/>
      <c r="AJ108" s="22"/>
      <c r="AK108" s="22"/>
    </row>
    <row r="109" spans="3:37">
      <c r="C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AG109" s="22"/>
      <c r="AH109" s="22"/>
      <c r="AI109" s="22"/>
      <c r="AJ109" s="22"/>
      <c r="AK109" s="22"/>
    </row>
    <row r="110" spans="3:37">
      <c r="C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AG110" s="22"/>
      <c r="AH110" s="22"/>
      <c r="AI110" s="22"/>
      <c r="AJ110" s="22"/>
      <c r="AK110" s="22"/>
    </row>
    <row r="111" spans="3:37">
      <c r="C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AG111" s="22"/>
      <c r="AH111" s="22"/>
      <c r="AI111" s="22"/>
      <c r="AJ111" s="22"/>
      <c r="AK111" s="22"/>
    </row>
    <row r="112" spans="3:37">
      <c r="C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AG112" s="22"/>
      <c r="AH112" s="22"/>
      <c r="AI112" s="22"/>
      <c r="AJ112" s="22"/>
      <c r="AK112" s="22"/>
    </row>
    <row r="113" spans="3:37">
      <c r="C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AG113" s="22"/>
      <c r="AH113" s="22"/>
      <c r="AI113" s="22"/>
      <c r="AJ113" s="22"/>
      <c r="AK113" s="22"/>
    </row>
    <row r="114" spans="3:37">
      <c r="C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AG114" s="22"/>
      <c r="AH114" s="22"/>
      <c r="AI114" s="22"/>
      <c r="AJ114" s="22"/>
      <c r="AK114" s="22"/>
    </row>
    <row r="115" spans="3:37">
      <c r="C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AG115" s="22"/>
      <c r="AH115" s="22"/>
      <c r="AI115" s="22"/>
      <c r="AJ115" s="22"/>
      <c r="AK115" s="22"/>
    </row>
    <row r="116" spans="3:37">
      <c r="C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AG116" s="22"/>
      <c r="AH116" s="22"/>
      <c r="AI116" s="22"/>
      <c r="AJ116" s="22"/>
      <c r="AK116" s="22"/>
    </row>
    <row r="117" spans="3:37">
      <c r="C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AG117" s="22"/>
      <c r="AH117" s="22"/>
      <c r="AI117" s="22"/>
      <c r="AJ117" s="22"/>
      <c r="AK117" s="22"/>
    </row>
    <row r="118" spans="3:37">
      <c r="C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AG118" s="22"/>
      <c r="AH118" s="22"/>
      <c r="AI118" s="22"/>
      <c r="AJ118" s="22"/>
      <c r="AK118" s="22"/>
    </row>
    <row r="119" spans="3:37">
      <c r="C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AG119" s="22"/>
      <c r="AH119" s="22"/>
      <c r="AI119" s="22"/>
      <c r="AJ119" s="22"/>
      <c r="AK119" s="22"/>
    </row>
    <row r="120" spans="3:37">
      <c r="C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AG120" s="22"/>
      <c r="AH120" s="22"/>
      <c r="AI120" s="22"/>
      <c r="AJ120" s="22"/>
      <c r="AK120" s="22"/>
    </row>
    <row r="121" spans="3:37">
      <c r="C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AG121" s="22"/>
      <c r="AH121" s="22"/>
      <c r="AI121" s="22"/>
      <c r="AJ121" s="22"/>
      <c r="AK121" s="22"/>
    </row>
    <row r="122" spans="3:37">
      <c r="C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AG122" s="22"/>
      <c r="AH122" s="22"/>
      <c r="AI122" s="22"/>
      <c r="AJ122" s="22"/>
      <c r="AK122" s="22"/>
    </row>
    <row r="123" spans="3:37">
      <c r="C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AG123" s="22"/>
      <c r="AH123" s="22"/>
      <c r="AI123" s="22"/>
      <c r="AJ123" s="22"/>
      <c r="AK123" s="22"/>
    </row>
    <row r="124" spans="3:37">
      <c r="C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AG124" s="22"/>
      <c r="AH124" s="22"/>
      <c r="AI124" s="22"/>
      <c r="AJ124" s="22"/>
      <c r="AK124" s="22"/>
    </row>
    <row r="125" spans="3:37">
      <c r="C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AG125" s="22"/>
      <c r="AH125" s="22"/>
      <c r="AI125" s="22"/>
      <c r="AJ125" s="22"/>
      <c r="AK125" s="22"/>
    </row>
    <row r="126" spans="3:37">
      <c r="C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AG126" s="22"/>
      <c r="AH126" s="22"/>
      <c r="AI126" s="22"/>
      <c r="AJ126" s="22"/>
      <c r="AK126" s="22"/>
    </row>
    <row r="127" spans="3:37">
      <c r="C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AG127" s="22"/>
      <c r="AH127" s="22"/>
      <c r="AI127" s="22"/>
      <c r="AJ127" s="22"/>
      <c r="AK127" s="22"/>
    </row>
    <row r="128" spans="3:37">
      <c r="C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AG128" s="22"/>
      <c r="AH128" s="22"/>
      <c r="AI128" s="22"/>
      <c r="AJ128" s="22"/>
      <c r="AK128" s="22"/>
    </row>
    <row r="129" spans="3:37">
      <c r="C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AG129" s="22"/>
      <c r="AH129" s="22"/>
      <c r="AI129" s="22"/>
      <c r="AJ129" s="22"/>
      <c r="AK129" s="22"/>
    </row>
    <row r="130" spans="3:37">
      <c r="C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AG130" s="22"/>
      <c r="AH130" s="22"/>
      <c r="AI130" s="22"/>
      <c r="AJ130" s="22"/>
      <c r="AK130" s="22"/>
    </row>
    <row r="131" spans="3:37">
      <c r="C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AG131" s="22"/>
      <c r="AH131" s="22"/>
      <c r="AI131" s="22"/>
      <c r="AJ131" s="22"/>
      <c r="AK131" s="22"/>
    </row>
    <row r="132" spans="3:37">
      <c r="C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AG132" s="22"/>
      <c r="AH132" s="22"/>
      <c r="AI132" s="22"/>
      <c r="AJ132" s="22"/>
      <c r="AK132" s="22"/>
    </row>
    <row r="133" spans="3:37">
      <c r="C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AG133" s="22"/>
      <c r="AH133" s="22"/>
      <c r="AI133" s="22"/>
      <c r="AJ133" s="22"/>
      <c r="AK133" s="22"/>
    </row>
    <row r="134" spans="3:37">
      <c r="C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AG134" s="22"/>
      <c r="AH134" s="22"/>
      <c r="AI134" s="22"/>
      <c r="AJ134" s="22"/>
      <c r="AK134" s="22"/>
    </row>
    <row r="135" spans="3:37">
      <c r="C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AG135" s="22"/>
      <c r="AH135" s="22"/>
      <c r="AI135" s="22"/>
      <c r="AJ135" s="22"/>
      <c r="AK135" s="22"/>
    </row>
    <row r="136" spans="3:37">
      <c r="C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AG136" s="22"/>
      <c r="AH136" s="22"/>
      <c r="AI136" s="22"/>
      <c r="AJ136" s="22"/>
      <c r="AK136" s="22"/>
    </row>
    <row r="137" spans="3:37">
      <c r="C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AG137" s="22"/>
      <c r="AH137" s="22"/>
      <c r="AI137" s="22"/>
      <c r="AJ137" s="22"/>
      <c r="AK137" s="22"/>
    </row>
    <row r="138" spans="3:37">
      <c r="C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AG138" s="22"/>
      <c r="AH138" s="22"/>
      <c r="AI138" s="22"/>
      <c r="AJ138" s="22"/>
      <c r="AK138" s="22"/>
    </row>
    <row r="139" spans="3:37">
      <c r="C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AG139" s="22"/>
      <c r="AH139" s="22"/>
      <c r="AI139" s="22"/>
      <c r="AJ139" s="22"/>
      <c r="AK139" s="22"/>
    </row>
    <row r="140" spans="3:37">
      <c r="C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AG140" s="22"/>
      <c r="AH140" s="22"/>
      <c r="AI140" s="22"/>
      <c r="AJ140" s="22"/>
      <c r="AK140" s="22"/>
    </row>
    <row r="141" spans="3:37">
      <c r="C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AG141" s="22"/>
      <c r="AH141" s="22"/>
      <c r="AI141" s="22"/>
      <c r="AJ141" s="22"/>
      <c r="AK141" s="22"/>
    </row>
    <row r="142" spans="3:37">
      <c r="C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AG142" s="22"/>
      <c r="AH142" s="22"/>
      <c r="AI142" s="22"/>
      <c r="AJ142" s="22"/>
      <c r="AK142" s="22"/>
    </row>
    <row r="143" spans="3:37">
      <c r="C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AG143" s="22"/>
      <c r="AH143" s="22"/>
      <c r="AI143" s="22"/>
      <c r="AJ143" s="22"/>
      <c r="AK143" s="22"/>
    </row>
    <row r="144" spans="3:37">
      <c r="C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AG144" s="22"/>
      <c r="AH144" s="22"/>
      <c r="AI144" s="22"/>
      <c r="AJ144" s="22"/>
      <c r="AK144" s="22"/>
    </row>
    <row r="145" spans="3:37">
      <c r="C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AG145" s="22"/>
      <c r="AH145" s="22"/>
      <c r="AI145" s="22"/>
      <c r="AJ145" s="22"/>
      <c r="AK145" s="22"/>
    </row>
    <row r="146" spans="3:37">
      <c r="C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AG146" s="22"/>
      <c r="AH146" s="22"/>
      <c r="AI146" s="22"/>
      <c r="AJ146" s="22"/>
      <c r="AK146" s="22"/>
    </row>
    <row r="147" spans="3:37">
      <c r="C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AG147" s="22"/>
      <c r="AH147" s="22"/>
      <c r="AI147" s="22"/>
      <c r="AJ147" s="22"/>
      <c r="AK147" s="22"/>
    </row>
    <row r="148" spans="3:37">
      <c r="C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AG148" s="22"/>
      <c r="AH148" s="22"/>
      <c r="AI148" s="22"/>
      <c r="AJ148" s="22"/>
      <c r="AK148" s="22"/>
    </row>
    <row r="149" spans="3:37">
      <c r="C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AG149" s="22"/>
      <c r="AH149" s="22"/>
      <c r="AI149" s="22"/>
      <c r="AJ149" s="22"/>
      <c r="AK149" s="22"/>
    </row>
    <row r="150" spans="3:37">
      <c r="C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AG150" s="22"/>
      <c r="AH150" s="22"/>
      <c r="AI150" s="22"/>
      <c r="AJ150" s="22"/>
      <c r="AK150" s="22"/>
    </row>
    <row r="151" spans="3:37">
      <c r="C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AG151" s="22"/>
      <c r="AH151" s="22"/>
      <c r="AI151" s="22"/>
      <c r="AJ151" s="22"/>
      <c r="AK151" s="22"/>
    </row>
    <row r="152" spans="3:37">
      <c r="C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AG152" s="22"/>
      <c r="AH152" s="22"/>
      <c r="AI152" s="22"/>
      <c r="AJ152" s="22"/>
      <c r="AK152" s="22"/>
    </row>
    <row r="153" spans="3:37">
      <c r="C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AG153" s="22"/>
      <c r="AH153" s="22"/>
      <c r="AI153" s="22"/>
      <c r="AJ153" s="22"/>
      <c r="AK153" s="22"/>
    </row>
    <row r="154" spans="3:37">
      <c r="C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AG154" s="22"/>
      <c r="AH154" s="22"/>
      <c r="AI154" s="22"/>
      <c r="AJ154" s="22"/>
      <c r="AK154" s="22"/>
    </row>
    <row r="155" spans="3:37">
      <c r="C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AG155" s="22"/>
      <c r="AH155" s="22"/>
      <c r="AI155" s="22"/>
      <c r="AJ155" s="22"/>
      <c r="AK155" s="22"/>
    </row>
    <row r="156" spans="3:37">
      <c r="C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AG156" s="22"/>
      <c r="AH156" s="22"/>
      <c r="AI156" s="22"/>
      <c r="AJ156" s="22"/>
      <c r="AK156" s="22"/>
    </row>
    <row r="157" spans="3:37">
      <c r="C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AG157" s="22"/>
      <c r="AH157" s="22"/>
      <c r="AI157" s="22"/>
      <c r="AJ157" s="22"/>
      <c r="AK157" s="22"/>
    </row>
    <row r="158" spans="3:37">
      <c r="C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AG158" s="22"/>
      <c r="AH158" s="22"/>
      <c r="AI158" s="22"/>
      <c r="AJ158" s="22"/>
      <c r="AK158" s="22"/>
    </row>
    <row r="159" spans="3:37">
      <c r="C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AG159" s="22"/>
      <c r="AH159" s="22"/>
      <c r="AI159" s="22"/>
      <c r="AJ159" s="22"/>
      <c r="AK159" s="22"/>
    </row>
    <row r="160" spans="3:37">
      <c r="C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AG160" s="22"/>
      <c r="AH160" s="22"/>
      <c r="AI160" s="22"/>
      <c r="AJ160" s="22"/>
      <c r="AK160" s="22"/>
    </row>
    <row r="161" spans="3:37">
      <c r="C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AG161" s="22"/>
      <c r="AH161" s="22"/>
      <c r="AI161" s="22"/>
      <c r="AJ161" s="22"/>
      <c r="AK161" s="22"/>
    </row>
    <row r="162" spans="3:37">
      <c r="C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AG162" s="22"/>
      <c r="AH162" s="22"/>
      <c r="AI162" s="22"/>
      <c r="AJ162" s="22"/>
      <c r="AK162" s="22"/>
    </row>
    <row r="163" spans="3:37">
      <c r="C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AG163" s="22"/>
      <c r="AH163" s="22"/>
      <c r="AI163" s="22"/>
      <c r="AJ163" s="22"/>
      <c r="AK163" s="22"/>
    </row>
    <row r="164" spans="3:37">
      <c r="C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AG164" s="22"/>
      <c r="AH164" s="22"/>
      <c r="AI164" s="22"/>
      <c r="AJ164" s="22"/>
      <c r="AK164" s="22"/>
    </row>
    <row r="165" spans="3:37">
      <c r="C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AG165" s="22"/>
      <c r="AH165" s="22"/>
      <c r="AI165" s="22"/>
      <c r="AJ165" s="22"/>
      <c r="AK165" s="22"/>
    </row>
    <row r="166" spans="3:37">
      <c r="C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AG166" s="22"/>
      <c r="AH166" s="22"/>
      <c r="AI166" s="22"/>
      <c r="AJ166" s="22"/>
      <c r="AK166" s="22"/>
    </row>
    <row r="167" spans="3:37">
      <c r="C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AG167" s="22"/>
      <c r="AH167" s="22"/>
      <c r="AI167" s="22"/>
      <c r="AJ167" s="22"/>
      <c r="AK167" s="22"/>
    </row>
    <row r="168" spans="3:37">
      <c r="C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AG168" s="22"/>
      <c r="AH168" s="22"/>
      <c r="AI168" s="22"/>
      <c r="AJ168" s="22"/>
      <c r="AK168" s="22"/>
    </row>
    <row r="169" spans="3:37">
      <c r="C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AG169" s="22"/>
      <c r="AH169" s="22"/>
      <c r="AI169" s="22"/>
      <c r="AJ169" s="22"/>
      <c r="AK169" s="22"/>
    </row>
    <row r="170" spans="3:37">
      <c r="C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AG170" s="22"/>
      <c r="AH170" s="22"/>
      <c r="AI170" s="22"/>
      <c r="AJ170" s="22"/>
      <c r="AK170" s="22"/>
    </row>
    <row r="171" spans="3:37">
      <c r="C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AG171" s="22"/>
      <c r="AH171" s="22"/>
      <c r="AI171" s="22"/>
      <c r="AJ171" s="22"/>
      <c r="AK171" s="22"/>
    </row>
    <row r="172" spans="3:37">
      <c r="C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AG172" s="22"/>
      <c r="AH172" s="22"/>
      <c r="AI172" s="22"/>
      <c r="AJ172" s="22"/>
      <c r="AK172" s="22"/>
    </row>
    <row r="173" spans="3:37">
      <c r="C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AG173" s="22"/>
      <c r="AH173" s="22"/>
      <c r="AI173" s="22"/>
      <c r="AJ173" s="22"/>
      <c r="AK173" s="22"/>
    </row>
    <row r="174" spans="3:37">
      <c r="C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AG174" s="22"/>
      <c r="AH174" s="22"/>
      <c r="AI174" s="22"/>
      <c r="AJ174" s="22"/>
      <c r="AK174" s="22"/>
    </row>
    <row r="175" spans="3:37">
      <c r="C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AG175" s="22"/>
      <c r="AH175" s="22"/>
      <c r="AI175" s="22"/>
      <c r="AJ175" s="22"/>
      <c r="AK175" s="22"/>
    </row>
    <row r="176" spans="3:37">
      <c r="C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AG176" s="22"/>
      <c r="AH176" s="22"/>
      <c r="AI176" s="22"/>
      <c r="AJ176" s="22"/>
      <c r="AK176" s="22"/>
    </row>
    <row r="177" spans="3:37">
      <c r="C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AG177" s="22"/>
      <c r="AH177" s="22"/>
      <c r="AI177" s="22"/>
      <c r="AJ177" s="22"/>
      <c r="AK177" s="22"/>
    </row>
    <row r="178" spans="3:37">
      <c r="C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AG178" s="22"/>
      <c r="AH178" s="22"/>
      <c r="AI178" s="22"/>
      <c r="AJ178" s="22"/>
      <c r="AK178" s="22"/>
    </row>
    <row r="179" spans="3:37">
      <c r="C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AG179" s="22"/>
      <c r="AH179" s="22"/>
      <c r="AI179" s="22"/>
      <c r="AJ179" s="22"/>
      <c r="AK179" s="22"/>
    </row>
    <row r="180" spans="3:37">
      <c r="C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AG180" s="22"/>
      <c r="AH180" s="22"/>
      <c r="AI180" s="22"/>
      <c r="AJ180" s="22"/>
      <c r="AK180" s="22"/>
    </row>
    <row r="181" spans="3:37">
      <c r="C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AG181" s="22"/>
      <c r="AH181" s="22"/>
      <c r="AI181" s="22"/>
      <c r="AJ181" s="22"/>
      <c r="AK181" s="22"/>
    </row>
    <row r="182" spans="3:37">
      <c r="C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AG182" s="22"/>
      <c r="AH182" s="22"/>
      <c r="AI182" s="22"/>
      <c r="AJ182" s="22"/>
      <c r="AK182" s="22"/>
    </row>
    <row r="183" spans="3:37">
      <c r="C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AG183" s="22"/>
      <c r="AH183" s="22"/>
      <c r="AI183" s="22"/>
      <c r="AJ183" s="22"/>
      <c r="AK183" s="22"/>
    </row>
    <row r="184" spans="3:37">
      <c r="C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AG184" s="22"/>
      <c r="AH184" s="22"/>
      <c r="AI184" s="22"/>
      <c r="AJ184" s="22"/>
      <c r="AK184" s="22"/>
    </row>
    <row r="185" spans="3:37">
      <c r="C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AG185" s="22"/>
      <c r="AH185" s="22"/>
      <c r="AI185" s="22"/>
      <c r="AJ185" s="22"/>
      <c r="AK185" s="22"/>
    </row>
    <row r="186" spans="3:37">
      <c r="C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AG186" s="22"/>
      <c r="AH186" s="22"/>
      <c r="AI186" s="22"/>
      <c r="AJ186" s="22"/>
      <c r="AK186" s="22"/>
    </row>
    <row r="187" spans="3:37">
      <c r="C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AG187" s="22"/>
      <c r="AH187" s="22"/>
      <c r="AI187" s="22"/>
      <c r="AJ187" s="22"/>
      <c r="AK187" s="22"/>
    </row>
    <row r="188" spans="3:37">
      <c r="C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AG188" s="22"/>
      <c r="AH188" s="22"/>
      <c r="AI188" s="22"/>
      <c r="AJ188" s="22"/>
      <c r="AK188" s="22"/>
    </row>
    <row r="189" spans="3:37">
      <c r="C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AG189" s="22"/>
      <c r="AH189" s="22"/>
      <c r="AI189" s="22"/>
      <c r="AJ189" s="22"/>
      <c r="AK189" s="22"/>
    </row>
    <row r="190" spans="3:37">
      <c r="C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AG190" s="22"/>
      <c r="AH190" s="22"/>
      <c r="AI190" s="22"/>
      <c r="AJ190" s="22"/>
      <c r="AK190" s="22"/>
    </row>
    <row r="191" spans="3:37">
      <c r="C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AG191" s="22"/>
      <c r="AH191" s="22"/>
      <c r="AI191" s="22"/>
      <c r="AJ191" s="22"/>
      <c r="AK191" s="22"/>
    </row>
    <row r="192" spans="3:37">
      <c r="C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AG192" s="22"/>
      <c r="AH192" s="22"/>
      <c r="AI192" s="22"/>
      <c r="AJ192" s="22"/>
      <c r="AK192" s="22"/>
    </row>
    <row r="193" spans="3:37">
      <c r="C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AG193" s="22"/>
      <c r="AH193" s="22"/>
      <c r="AI193" s="22"/>
      <c r="AJ193" s="22"/>
      <c r="AK193" s="22"/>
    </row>
    <row r="194" spans="3:37">
      <c r="C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AG194" s="22"/>
      <c r="AH194" s="22"/>
      <c r="AI194" s="22"/>
      <c r="AJ194" s="22"/>
      <c r="AK194" s="22"/>
    </row>
    <row r="195" spans="3:37">
      <c r="C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AG195" s="22"/>
      <c r="AH195" s="22"/>
      <c r="AI195" s="22"/>
      <c r="AJ195" s="22"/>
      <c r="AK195" s="22"/>
    </row>
    <row r="196" spans="3:37">
      <c r="C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AG196" s="22"/>
      <c r="AH196" s="22"/>
      <c r="AI196" s="22"/>
      <c r="AJ196" s="22"/>
      <c r="AK196" s="22"/>
    </row>
    <row r="197" spans="3:37">
      <c r="C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AG197" s="22"/>
      <c r="AH197" s="22"/>
      <c r="AI197" s="22"/>
      <c r="AJ197" s="22"/>
      <c r="AK197" s="22"/>
    </row>
    <row r="198" spans="3:37">
      <c r="C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AG198" s="22"/>
      <c r="AH198" s="22"/>
      <c r="AI198" s="22"/>
      <c r="AJ198" s="22"/>
      <c r="AK198" s="22"/>
    </row>
    <row r="199" spans="3:37">
      <c r="C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AG199" s="22"/>
      <c r="AH199" s="22"/>
      <c r="AI199" s="22"/>
      <c r="AJ199" s="22"/>
      <c r="AK199" s="22"/>
    </row>
    <row r="200" spans="3:37">
      <c r="C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AG200" s="22"/>
      <c r="AH200" s="22"/>
      <c r="AI200" s="22"/>
      <c r="AJ200" s="22"/>
      <c r="AK200" s="22"/>
    </row>
    <row r="201" spans="3:37">
      <c r="C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AG201" s="22"/>
      <c r="AH201" s="22"/>
      <c r="AI201" s="22"/>
      <c r="AJ201" s="22"/>
      <c r="AK201" s="22"/>
    </row>
    <row r="202" spans="3:37">
      <c r="C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AG202" s="22"/>
      <c r="AH202" s="22"/>
      <c r="AI202" s="22"/>
      <c r="AJ202" s="22"/>
      <c r="AK202" s="22"/>
    </row>
    <row r="203" spans="3:37">
      <c r="C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AG203" s="22"/>
      <c r="AH203" s="22"/>
      <c r="AI203" s="22"/>
      <c r="AJ203" s="22"/>
      <c r="AK203" s="22"/>
    </row>
    <row r="204" spans="3:37">
      <c r="C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AG204" s="22"/>
      <c r="AH204" s="22"/>
      <c r="AI204" s="22"/>
      <c r="AJ204" s="22"/>
      <c r="AK204" s="22"/>
    </row>
    <row r="205" spans="3:37">
      <c r="C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AG205" s="22"/>
      <c r="AH205" s="22"/>
      <c r="AI205" s="22"/>
      <c r="AJ205" s="22"/>
      <c r="AK205" s="22"/>
    </row>
    <row r="206" spans="3:37">
      <c r="C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AG206" s="22"/>
      <c r="AH206" s="22"/>
      <c r="AI206" s="22"/>
      <c r="AJ206" s="22"/>
      <c r="AK206" s="22"/>
    </row>
    <row r="207" spans="3:37">
      <c r="C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AG207" s="22"/>
      <c r="AH207" s="22"/>
      <c r="AI207" s="22"/>
      <c r="AJ207" s="22"/>
      <c r="AK207" s="22"/>
    </row>
    <row r="208" spans="3:37">
      <c r="C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AG208" s="22"/>
      <c r="AH208" s="22"/>
      <c r="AI208" s="22"/>
      <c r="AJ208" s="22"/>
      <c r="AK208" s="22"/>
    </row>
    <row r="209" spans="3:37">
      <c r="C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AG209" s="22"/>
      <c r="AH209" s="22"/>
      <c r="AI209" s="22"/>
      <c r="AJ209" s="22"/>
      <c r="AK209" s="22"/>
    </row>
    <row r="210" spans="3:37">
      <c r="C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AG210" s="22"/>
      <c r="AH210" s="22"/>
      <c r="AI210" s="22"/>
      <c r="AJ210" s="22"/>
      <c r="AK210" s="22"/>
    </row>
    <row r="211" spans="3:37">
      <c r="C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AG211" s="22"/>
      <c r="AH211" s="22"/>
      <c r="AI211" s="22"/>
      <c r="AJ211" s="22"/>
      <c r="AK211" s="22"/>
    </row>
    <row r="212" spans="3:37">
      <c r="C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AG212" s="22"/>
      <c r="AH212" s="22"/>
      <c r="AI212" s="22"/>
      <c r="AJ212" s="22"/>
      <c r="AK212" s="22"/>
    </row>
    <row r="213" spans="3:37">
      <c r="C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AG213" s="22"/>
      <c r="AH213" s="22"/>
      <c r="AI213" s="22"/>
      <c r="AJ213" s="22"/>
      <c r="AK213" s="22"/>
    </row>
    <row r="214" spans="3:37">
      <c r="C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AG214" s="22"/>
      <c r="AH214" s="22"/>
      <c r="AI214" s="22"/>
      <c r="AJ214" s="22"/>
      <c r="AK214" s="22"/>
    </row>
    <row r="215" spans="3:37">
      <c r="C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AG215" s="22"/>
      <c r="AH215" s="22"/>
      <c r="AI215" s="22"/>
      <c r="AJ215" s="22"/>
      <c r="AK215" s="22"/>
    </row>
    <row r="216" spans="3:37">
      <c r="C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AG216" s="22"/>
      <c r="AH216" s="22"/>
      <c r="AI216" s="22"/>
      <c r="AJ216" s="22"/>
      <c r="AK216" s="22"/>
    </row>
    <row r="217" spans="3:37">
      <c r="C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AG217" s="22"/>
      <c r="AH217" s="22"/>
      <c r="AI217" s="22"/>
      <c r="AJ217" s="22"/>
      <c r="AK217" s="22"/>
    </row>
    <row r="218" spans="3:37">
      <c r="C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AG218" s="22"/>
      <c r="AH218" s="22"/>
      <c r="AI218" s="22"/>
      <c r="AJ218" s="22"/>
      <c r="AK218" s="22"/>
    </row>
    <row r="219" spans="3:37">
      <c r="C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AG219" s="22"/>
      <c r="AH219" s="22"/>
      <c r="AI219" s="22"/>
      <c r="AJ219" s="22"/>
      <c r="AK219" s="22"/>
    </row>
    <row r="220" spans="3:37">
      <c r="C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AG220" s="22"/>
      <c r="AH220" s="22"/>
      <c r="AI220" s="22"/>
      <c r="AJ220" s="22"/>
      <c r="AK220" s="22"/>
    </row>
    <row r="221" spans="3:37">
      <c r="C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AG221" s="22"/>
      <c r="AH221" s="22"/>
      <c r="AI221" s="22"/>
      <c r="AJ221" s="22"/>
      <c r="AK221" s="22"/>
    </row>
    <row r="222" spans="3:37">
      <c r="C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AG222" s="22"/>
      <c r="AH222" s="22"/>
      <c r="AI222" s="22"/>
      <c r="AJ222" s="22"/>
      <c r="AK222" s="22"/>
    </row>
    <row r="223" spans="3:37">
      <c r="C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AG223" s="22"/>
      <c r="AH223" s="22"/>
      <c r="AI223" s="22"/>
      <c r="AJ223" s="22"/>
      <c r="AK223" s="22"/>
    </row>
    <row r="224" spans="3:37">
      <c r="C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AG224" s="22"/>
      <c r="AH224" s="22"/>
      <c r="AI224" s="22"/>
      <c r="AJ224" s="22"/>
      <c r="AK224" s="22"/>
    </row>
    <row r="225" spans="3:37">
      <c r="C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AG225" s="22"/>
      <c r="AH225" s="22"/>
      <c r="AI225" s="22"/>
      <c r="AJ225" s="22"/>
      <c r="AK225" s="22"/>
    </row>
    <row r="226" spans="3:37">
      <c r="C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AG226" s="22"/>
      <c r="AH226" s="22"/>
      <c r="AI226" s="22"/>
      <c r="AJ226" s="22"/>
      <c r="AK226" s="22"/>
    </row>
    <row r="227" spans="3:37">
      <c r="C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AG227" s="22"/>
      <c r="AH227" s="22"/>
      <c r="AI227" s="22"/>
      <c r="AJ227" s="22"/>
      <c r="AK227" s="22"/>
    </row>
    <row r="228" spans="3:37">
      <c r="C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AG228" s="22"/>
      <c r="AH228" s="22"/>
      <c r="AI228" s="22"/>
      <c r="AJ228" s="22"/>
      <c r="AK228" s="22"/>
    </row>
    <row r="229" spans="3:37">
      <c r="C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AG229" s="22"/>
      <c r="AH229" s="22"/>
      <c r="AI229" s="22"/>
      <c r="AJ229" s="22"/>
      <c r="AK229" s="22"/>
    </row>
    <row r="230" spans="3:37">
      <c r="C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AG230" s="22"/>
      <c r="AH230" s="22"/>
      <c r="AI230" s="22"/>
      <c r="AJ230" s="22"/>
      <c r="AK230" s="22"/>
    </row>
    <row r="231" spans="3:37">
      <c r="C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AG231" s="22"/>
      <c r="AH231" s="22"/>
      <c r="AI231" s="22"/>
      <c r="AJ231" s="22"/>
      <c r="AK231" s="22"/>
    </row>
    <row r="232" spans="3:37">
      <c r="C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AG232" s="22"/>
      <c r="AH232" s="22"/>
      <c r="AI232" s="22"/>
      <c r="AJ232" s="22"/>
      <c r="AK232" s="22"/>
    </row>
    <row r="233" spans="3:37">
      <c r="C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AG233" s="22"/>
      <c r="AH233" s="22"/>
      <c r="AI233" s="22"/>
      <c r="AJ233" s="22"/>
      <c r="AK233" s="22"/>
    </row>
    <row r="234" spans="3:37">
      <c r="C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AG234" s="22"/>
      <c r="AH234" s="22"/>
      <c r="AI234" s="22"/>
      <c r="AJ234" s="22"/>
      <c r="AK234" s="22"/>
    </row>
    <row r="235" spans="3:37">
      <c r="C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AG235" s="22"/>
      <c r="AH235" s="22"/>
      <c r="AI235" s="22"/>
      <c r="AJ235" s="22"/>
      <c r="AK235" s="22"/>
    </row>
    <row r="236" spans="3:37">
      <c r="C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AG236" s="22"/>
      <c r="AH236" s="22"/>
      <c r="AI236" s="22"/>
      <c r="AJ236" s="22"/>
      <c r="AK236" s="22"/>
    </row>
    <row r="237" spans="3:37">
      <c r="C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AG237" s="22"/>
      <c r="AH237" s="22"/>
      <c r="AI237" s="22"/>
      <c r="AJ237" s="22"/>
      <c r="AK237" s="22"/>
    </row>
    <row r="238" spans="3:37">
      <c r="C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AG238" s="22"/>
      <c r="AH238" s="22"/>
      <c r="AI238" s="22"/>
      <c r="AJ238" s="22"/>
      <c r="AK238" s="22"/>
    </row>
    <row r="239" spans="3:37">
      <c r="C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AG239" s="22"/>
      <c r="AH239" s="22"/>
      <c r="AI239" s="22"/>
      <c r="AJ239" s="22"/>
      <c r="AK239" s="22"/>
    </row>
    <row r="240" spans="3:37">
      <c r="C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AG240" s="22"/>
      <c r="AH240" s="22"/>
      <c r="AI240" s="22"/>
      <c r="AJ240" s="22"/>
      <c r="AK240" s="22"/>
    </row>
    <row r="241" spans="3:37">
      <c r="C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AG241" s="22"/>
      <c r="AH241" s="22"/>
      <c r="AI241" s="22"/>
      <c r="AJ241" s="22"/>
      <c r="AK241" s="22"/>
    </row>
    <row r="242" spans="3:37">
      <c r="C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AG242" s="22"/>
      <c r="AH242" s="22"/>
      <c r="AI242" s="22"/>
      <c r="AJ242" s="22"/>
      <c r="AK242" s="22"/>
    </row>
    <row r="243" spans="3:37">
      <c r="C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AG243" s="22"/>
      <c r="AH243" s="22"/>
      <c r="AI243" s="22"/>
      <c r="AJ243" s="22"/>
      <c r="AK243" s="22"/>
    </row>
    <row r="244" spans="3:37">
      <c r="C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AG244" s="22"/>
      <c r="AH244" s="22"/>
      <c r="AI244" s="22"/>
      <c r="AJ244" s="22"/>
      <c r="AK244" s="22"/>
    </row>
    <row r="245" spans="3:37">
      <c r="C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AG245" s="22"/>
      <c r="AH245" s="22"/>
      <c r="AI245" s="22"/>
      <c r="AJ245" s="22"/>
      <c r="AK245" s="22"/>
    </row>
    <row r="246" spans="3:37">
      <c r="C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AG246" s="22"/>
      <c r="AH246" s="22"/>
      <c r="AI246" s="22"/>
      <c r="AJ246" s="22"/>
      <c r="AK246" s="22"/>
    </row>
    <row r="247" spans="3:37">
      <c r="C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AG247" s="22"/>
      <c r="AH247" s="22"/>
      <c r="AI247" s="22"/>
      <c r="AJ247" s="22"/>
      <c r="AK247" s="22"/>
    </row>
    <row r="248" spans="3:37">
      <c r="C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AG248" s="22"/>
      <c r="AH248" s="22"/>
      <c r="AI248" s="22"/>
      <c r="AJ248" s="22"/>
      <c r="AK248" s="22"/>
    </row>
    <row r="249" spans="3:37">
      <c r="C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AG249" s="22"/>
      <c r="AH249" s="22"/>
      <c r="AI249" s="22"/>
      <c r="AJ249" s="22"/>
      <c r="AK249" s="22"/>
    </row>
    <row r="250" spans="3:37">
      <c r="C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AG250" s="22"/>
      <c r="AH250" s="22"/>
      <c r="AI250" s="22"/>
      <c r="AJ250" s="22"/>
      <c r="AK250" s="22"/>
    </row>
    <row r="251" spans="3:37">
      <c r="C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AG251" s="22"/>
      <c r="AH251" s="22"/>
      <c r="AI251" s="22"/>
      <c r="AJ251" s="22"/>
      <c r="AK251" s="22"/>
    </row>
    <row r="252" spans="3:37">
      <c r="C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AG252" s="22"/>
      <c r="AH252" s="22"/>
      <c r="AI252" s="22"/>
      <c r="AJ252" s="22"/>
      <c r="AK252" s="22"/>
    </row>
    <row r="253" spans="3:37">
      <c r="C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AG253" s="22"/>
      <c r="AH253" s="22"/>
      <c r="AI253" s="22"/>
      <c r="AJ253" s="22"/>
      <c r="AK253" s="22"/>
    </row>
    <row r="254" spans="3:37">
      <c r="C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AG254" s="22"/>
      <c r="AH254" s="22"/>
      <c r="AI254" s="22"/>
      <c r="AJ254" s="22"/>
      <c r="AK254" s="22"/>
    </row>
    <row r="255" spans="3:37">
      <c r="C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AG255" s="22"/>
      <c r="AH255" s="22"/>
      <c r="AI255" s="22"/>
      <c r="AJ255" s="22"/>
      <c r="AK255" s="22"/>
    </row>
    <row r="256" spans="3:37">
      <c r="C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AG256" s="22"/>
      <c r="AH256" s="22"/>
      <c r="AI256" s="22"/>
      <c r="AJ256" s="22"/>
      <c r="AK256" s="22"/>
    </row>
    <row r="257" spans="3:37">
      <c r="C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AG257" s="22"/>
      <c r="AH257" s="22"/>
      <c r="AI257" s="22"/>
      <c r="AJ257" s="22"/>
      <c r="AK257" s="22"/>
    </row>
    <row r="258" spans="3:37">
      <c r="C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AG258" s="22"/>
      <c r="AH258" s="22"/>
      <c r="AI258" s="22"/>
      <c r="AJ258" s="22"/>
      <c r="AK258" s="22"/>
    </row>
    <row r="259" spans="3:37">
      <c r="C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AG259" s="22"/>
      <c r="AH259" s="22"/>
      <c r="AI259" s="22"/>
      <c r="AJ259" s="22"/>
      <c r="AK259" s="22"/>
    </row>
    <row r="260" spans="3:37">
      <c r="C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AG260" s="22"/>
      <c r="AH260" s="22"/>
      <c r="AI260" s="22"/>
      <c r="AJ260" s="22"/>
      <c r="AK260" s="22"/>
    </row>
    <row r="261" spans="3:37">
      <c r="C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AG261" s="22"/>
      <c r="AH261" s="22"/>
      <c r="AI261" s="22"/>
      <c r="AJ261" s="22"/>
      <c r="AK261" s="22"/>
    </row>
    <row r="262" spans="3:37">
      <c r="C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AG262" s="22"/>
      <c r="AH262" s="22"/>
      <c r="AI262" s="22"/>
      <c r="AJ262" s="22"/>
      <c r="AK262" s="22"/>
    </row>
    <row r="263" spans="3:37">
      <c r="C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AG263" s="22"/>
      <c r="AH263" s="22"/>
      <c r="AI263" s="22"/>
      <c r="AJ263" s="22"/>
      <c r="AK263" s="22"/>
    </row>
    <row r="264" spans="3:37">
      <c r="C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AG264" s="22"/>
      <c r="AH264" s="22"/>
      <c r="AI264" s="22"/>
      <c r="AJ264" s="22"/>
      <c r="AK264" s="22"/>
    </row>
    <row r="265" spans="3:37">
      <c r="C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AG265" s="22"/>
      <c r="AH265" s="22"/>
      <c r="AI265" s="22"/>
      <c r="AJ265" s="22"/>
      <c r="AK265" s="22"/>
    </row>
    <row r="266" spans="3:37">
      <c r="C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AG266" s="22"/>
      <c r="AH266" s="22"/>
      <c r="AI266" s="22"/>
      <c r="AJ266" s="22"/>
      <c r="AK266" s="22"/>
    </row>
    <row r="267" spans="3:37">
      <c r="C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AG267" s="22"/>
      <c r="AH267" s="22"/>
      <c r="AI267" s="22"/>
      <c r="AJ267" s="22"/>
      <c r="AK267" s="22"/>
    </row>
    <row r="268" spans="3:37">
      <c r="C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AG268" s="22"/>
      <c r="AH268" s="22"/>
      <c r="AI268" s="22"/>
      <c r="AJ268" s="22"/>
      <c r="AK268" s="22"/>
    </row>
    <row r="269" spans="3:37">
      <c r="C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AG269" s="22"/>
      <c r="AH269" s="22"/>
      <c r="AI269" s="22"/>
      <c r="AJ269" s="22"/>
      <c r="AK269" s="22"/>
    </row>
    <row r="270" spans="3:37">
      <c r="C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AG270" s="22"/>
      <c r="AH270" s="22"/>
      <c r="AI270" s="22"/>
      <c r="AJ270" s="22"/>
      <c r="AK270" s="22"/>
    </row>
    <row r="271" spans="3:37">
      <c r="C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AG271" s="22"/>
      <c r="AH271" s="22"/>
      <c r="AI271" s="22"/>
      <c r="AJ271" s="22"/>
      <c r="AK271" s="22"/>
    </row>
    <row r="272" spans="3:37">
      <c r="C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AG272" s="22"/>
      <c r="AH272" s="22"/>
      <c r="AI272" s="22"/>
      <c r="AJ272" s="22"/>
      <c r="AK272" s="22"/>
    </row>
    <row r="273" spans="3:37">
      <c r="C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AG273" s="22"/>
      <c r="AH273" s="22"/>
      <c r="AI273" s="22"/>
      <c r="AJ273" s="22"/>
      <c r="AK273" s="22"/>
    </row>
    <row r="274" spans="3:37">
      <c r="C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AG274" s="22"/>
      <c r="AH274" s="22"/>
      <c r="AI274" s="22"/>
      <c r="AJ274" s="22"/>
      <c r="AK274" s="22"/>
    </row>
    <row r="275" spans="3:37">
      <c r="C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AG275" s="22"/>
      <c r="AH275" s="22"/>
      <c r="AI275" s="22"/>
      <c r="AJ275" s="22"/>
      <c r="AK275" s="22"/>
    </row>
    <row r="276" spans="3:37">
      <c r="C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AG276" s="22"/>
      <c r="AH276" s="22"/>
      <c r="AI276" s="22"/>
      <c r="AJ276" s="22"/>
      <c r="AK276" s="22"/>
    </row>
    <row r="277" spans="3:37">
      <c r="C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AG277" s="22"/>
      <c r="AH277" s="22"/>
      <c r="AI277" s="22"/>
      <c r="AJ277" s="22"/>
      <c r="AK277" s="22"/>
    </row>
    <row r="278" spans="3:37">
      <c r="C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AG278" s="22"/>
      <c r="AH278" s="22"/>
      <c r="AI278" s="22"/>
      <c r="AJ278" s="22"/>
      <c r="AK278" s="22"/>
    </row>
    <row r="279" spans="3:37">
      <c r="C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AG279" s="22"/>
      <c r="AH279" s="22"/>
      <c r="AI279" s="22"/>
      <c r="AJ279" s="22"/>
      <c r="AK279" s="22"/>
    </row>
    <row r="280" spans="3:37">
      <c r="C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AG280" s="22"/>
      <c r="AH280" s="22"/>
      <c r="AI280" s="22"/>
      <c r="AJ280" s="22"/>
      <c r="AK280" s="22"/>
    </row>
    <row r="281" spans="3:37">
      <c r="C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AG281" s="22"/>
      <c r="AH281" s="22"/>
      <c r="AI281" s="22"/>
      <c r="AJ281" s="22"/>
      <c r="AK281" s="22"/>
    </row>
    <row r="282" spans="3:37">
      <c r="C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AG282" s="22"/>
      <c r="AH282" s="22"/>
      <c r="AI282" s="22"/>
      <c r="AJ282" s="22"/>
      <c r="AK282" s="22"/>
    </row>
    <row r="283" spans="3:37">
      <c r="C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AG283" s="22"/>
      <c r="AH283" s="22"/>
      <c r="AI283" s="22"/>
      <c r="AJ283" s="22"/>
      <c r="AK283" s="22"/>
    </row>
    <row r="284" spans="3:37">
      <c r="C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AG284" s="22"/>
      <c r="AH284" s="22"/>
      <c r="AI284" s="22"/>
      <c r="AJ284" s="22"/>
      <c r="AK284" s="22"/>
    </row>
    <row r="285" spans="3:37">
      <c r="C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AG285" s="22"/>
      <c r="AH285" s="22"/>
      <c r="AI285" s="22"/>
      <c r="AJ285" s="22"/>
      <c r="AK285" s="22"/>
    </row>
    <row r="286" spans="3:37">
      <c r="C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AG286" s="22"/>
      <c r="AH286" s="22"/>
      <c r="AI286" s="22"/>
      <c r="AJ286" s="22"/>
      <c r="AK286" s="22"/>
    </row>
    <row r="287" spans="3:37">
      <c r="C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AG287" s="22"/>
      <c r="AH287" s="22"/>
      <c r="AI287" s="22"/>
      <c r="AJ287" s="22"/>
      <c r="AK287" s="22"/>
    </row>
    <row r="288" spans="3:37">
      <c r="C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AG288" s="22"/>
      <c r="AH288" s="22"/>
      <c r="AI288" s="22"/>
      <c r="AJ288" s="22"/>
      <c r="AK288" s="22"/>
    </row>
    <row r="289" spans="3:37">
      <c r="C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AG289" s="22"/>
      <c r="AH289" s="22"/>
      <c r="AI289" s="22"/>
      <c r="AJ289" s="22"/>
      <c r="AK289" s="22"/>
    </row>
    <row r="290" spans="3:37">
      <c r="C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AG290" s="22"/>
      <c r="AH290" s="22"/>
      <c r="AI290" s="22"/>
      <c r="AJ290" s="22"/>
      <c r="AK290" s="22"/>
    </row>
    <row r="291" spans="3:37">
      <c r="C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AG291" s="22"/>
      <c r="AH291" s="22"/>
      <c r="AI291" s="22"/>
      <c r="AJ291" s="22"/>
      <c r="AK291" s="22"/>
    </row>
    <row r="292" spans="3:37">
      <c r="C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AG292" s="22"/>
      <c r="AH292" s="22"/>
      <c r="AI292" s="22"/>
      <c r="AJ292" s="22"/>
      <c r="AK292" s="22"/>
    </row>
    <row r="293" spans="3:37">
      <c r="C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AG293" s="22"/>
      <c r="AH293" s="22"/>
      <c r="AI293" s="22"/>
      <c r="AJ293" s="22"/>
      <c r="AK293" s="22"/>
    </row>
    <row r="294" spans="3:37">
      <c r="C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AG294" s="22"/>
      <c r="AH294" s="22"/>
      <c r="AI294" s="22"/>
      <c r="AJ294" s="22"/>
      <c r="AK294" s="22"/>
    </row>
    <row r="295" spans="3:37">
      <c r="C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AG295" s="22"/>
      <c r="AH295" s="22"/>
      <c r="AI295" s="22"/>
      <c r="AJ295" s="22"/>
      <c r="AK295" s="22"/>
    </row>
    <row r="296" spans="3:37">
      <c r="C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AG296" s="22"/>
      <c r="AH296" s="22"/>
      <c r="AI296" s="22"/>
      <c r="AJ296" s="22"/>
      <c r="AK296" s="22"/>
    </row>
    <row r="297" spans="3:37">
      <c r="C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AG297" s="22"/>
      <c r="AH297" s="22"/>
      <c r="AI297" s="22"/>
      <c r="AJ297" s="22"/>
      <c r="AK297" s="22"/>
    </row>
    <row r="298" spans="3:37">
      <c r="C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AG298" s="22"/>
      <c r="AH298" s="22"/>
      <c r="AI298" s="22"/>
      <c r="AJ298" s="22"/>
      <c r="AK298" s="22"/>
    </row>
    <row r="299" spans="3:37">
      <c r="C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AG299" s="22"/>
      <c r="AH299" s="22"/>
      <c r="AI299" s="22"/>
      <c r="AJ299" s="22"/>
      <c r="AK299" s="22"/>
    </row>
    <row r="300" spans="3:37">
      <c r="C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AG300" s="22"/>
      <c r="AH300" s="22"/>
      <c r="AI300" s="22"/>
      <c r="AJ300" s="22"/>
      <c r="AK300" s="22"/>
    </row>
    <row r="301" spans="3:37">
      <c r="C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AG301" s="22"/>
      <c r="AH301" s="22"/>
      <c r="AI301" s="22"/>
      <c r="AJ301" s="22"/>
      <c r="AK301" s="22"/>
    </row>
    <row r="302" spans="3:37">
      <c r="C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AG302" s="22"/>
      <c r="AH302" s="22"/>
      <c r="AI302" s="22"/>
      <c r="AJ302" s="22"/>
      <c r="AK302" s="22"/>
    </row>
    <row r="303" spans="3:37">
      <c r="C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AG303" s="22"/>
      <c r="AH303" s="22"/>
      <c r="AI303" s="22"/>
      <c r="AJ303" s="22"/>
      <c r="AK303" s="22"/>
    </row>
    <row r="304" spans="3:37">
      <c r="C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AG304" s="22"/>
      <c r="AH304" s="22"/>
      <c r="AI304" s="22"/>
      <c r="AJ304" s="22"/>
      <c r="AK304" s="22"/>
    </row>
    <row r="305" spans="3:37">
      <c r="C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AG305" s="22"/>
      <c r="AH305" s="22"/>
      <c r="AI305" s="22"/>
      <c r="AJ305" s="22"/>
      <c r="AK305" s="22"/>
    </row>
    <row r="306" spans="3:37">
      <c r="C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AG306" s="22"/>
      <c r="AH306" s="22"/>
      <c r="AI306" s="22"/>
      <c r="AJ306" s="22"/>
      <c r="AK306" s="22"/>
    </row>
    <row r="307" spans="3:37">
      <c r="C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AG307" s="22"/>
      <c r="AH307" s="22"/>
      <c r="AI307" s="22"/>
      <c r="AJ307" s="22"/>
      <c r="AK307" s="22"/>
    </row>
    <row r="308" spans="3:37">
      <c r="C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AG308" s="22"/>
      <c r="AH308" s="22"/>
      <c r="AI308" s="22"/>
      <c r="AJ308" s="22"/>
      <c r="AK308" s="22"/>
    </row>
    <row r="309" spans="3:37">
      <c r="C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AG309" s="22"/>
      <c r="AH309" s="22"/>
      <c r="AI309" s="22"/>
      <c r="AJ309" s="22"/>
      <c r="AK309" s="22"/>
    </row>
    <row r="310" spans="3:37">
      <c r="C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AG310" s="22"/>
      <c r="AH310" s="22"/>
      <c r="AI310" s="22"/>
      <c r="AJ310" s="22"/>
      <c r="AK310" s="22"/>
    </row>
    <row r="311" spans="3:37">
      <c r="C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AG311" s="22"/>
      <c r="AH311" s="22"/>
      <c r="AI311" s="22"/>
      <c r="AJ311" s="22"/>
      <c r="AK311" s="22"/>
    </row>
    <row r="312" spans="3:37">
      <c r="C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AG312" s="22"/>
      <c r="AH312" s="22"/>
      <c r="AI312" s="22"/>
      <c r="AJ312" s="22"/>
      <c r="AK312" s="22"/>
    </row>
    <row r="313" spans="3:37">
      <c r="C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AG313" s="22"/>
      <c r="AH313" s="22"/>
      <c r="AI313" s="22"/>
      <c r="AJ313" s="22"/>
      <c r="AK313" s="22"/>
    </row>
    <row r="314" spans="3:37">
      <c r="C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AG314" s="22"/>
      <c r="AH314" s="22"/>
      <c r="AI314" s="22"/>
      <c r="AJ314" s="22"/>
      <c r="AK314" s="22"/>
    </row>
    <row r="315" spans="3:37">
      <c r="C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AG315" s="22"/>
      <c r="AH315" s="22"/>
      <c r="AI315" s="22"/>
      <c r="AJ315" s="22"/>
      <c r="AK315" s="22"/>
    </row>
    <row r="316" spans="3:37">
      <c r="C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AG316" s="22"/>
      <c r="AH316" s="22"/>
      <c r="AI316" s="22"/>
      <c r="AJ316" s="22"/>
      <c r="AK316" s="22"/>
    </row>
    <row r="317" spans="3:37">
      <c r="C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AG317" s="22"/>
      <c r="AH317" s="22"/>
      <c r="AI317" s="22"/>
      <c r="AJ317" s="22"/>
      <c r="AK317" s="22"/>
    </row>
    <row r="318" spans="3:37">
      <c r="C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AG318" s="22"/>
      <c r="AH318" s="22"/>
      <c r="AI318" s="22"/>
      <c r="AJ318" s="22"/>
      <c r="AK318" s="22"/>
    </row>
    <row r="319" spans="3:37">
      <c r="C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AG319" s="22"/>
      <c r="AH319" s="22"/>
      <c r="AI319" s="22"/>
      <c r="AJ319" s="22"/>
      <c r="AK319" s="22"/>
    </row>
    <row r="320" spans="3:37">
      <c r="C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AG320" s="22"/>
      <c r="AH320" s="22"/>
      <c r="AI320" s="22"/>
      <c r="AJ320" s="22"/>
      <c r="AK320" s="22"/>
    </row>
    <row r="321" spans="3:37">
      <c r="C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AG321" s="22"/>
      <c r="AH321" s="22"/>
      <c r="AI321" s="22"/>
      <c r="AJ321" s="22"/>
      <c r="AK321" s="22"/>
    </row>
    <row r="322" spans="3:37">
      <c r="C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AG322" s="22"/>
      <c r="AH322" s="22"/>
      <c r="AI322" s="22"/>
      <c r="AJ322" s="22"/>
      <c r="AK322" s="22"/>
    </row>
    <row r="323" spans="3:37">
      <c r="C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AG323" s="22"/>
      <c r="AH323" s="22"/>
      <c r="AI323" s="22"/>
      <c r="AJ323" s="22"/>
      <c r="AK323" s="22"/>
    </row>
    <row r="324" spans="3:37">
      <c r="C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AG324" s="22"/>
      <c r="AH324" s="22"/>
      <c r="AI324" s="22"/>
      <c r="AJ324" s="22"/>
      <c r="AK324" s="22"/>
    </row>
    <row r="325" spans="3:37">
      <c r="C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AG325" s="22"/>
      <c r="AH325" s="22"/>
      <c r="AI325" s="22"/>
      <c r="AJ325" s="22"/>
      <c r="AK325" s="22"/>
    </row>
    <row r="326" spans="3:37">
      <c r="C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AG326" s="22"/>
      <c r="AH326" s="22"/>
      <c r="AI326" s="22"/>
      <c r="AJ326" s="22"/>
      <c r="AK326" s="22"/>
    </row>
    <row r="327" spans="3:37">
      <c r="C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AG327" s="22"/>
      <c r="AH327" s="22"/>
      <c r="AI327" s="22"/>
      <c r="AJ327" s="22"/>
      <c r="AK327" s="22"/>
    </row>
    <row r="328" spans="3:37">
      <c r="C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AG328" s="22"/>
      <c r="AH328" s="22"/>
      <c r="AI328" s="22"/>
      <c r="AJ328" s="22"/>
      <c r="AK328" s="22"/>
    </row>
    <row r="329" spans="3:37">
      <c r="C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AG329" s="22"/>
      <c r="AH329" s="22"/>
      <c r="AI329" s="22"/>
      <c r="AJ329" s="22"/>
      <c r="AK329" s="22"/>
    </row>
    <row r="330" spans="3:37">
      <c r="C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AG330" s="22"/>
      <c r="AH330" s="22"/>
      <c r="AI330" s="22"/>
      <c r="AJ330" s="22"/>
      <c r="AK330" s="22"/>
    </row>
    <row r="331" spans="3:37">
      <c r="C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AG331" s="22"/>
      <c r="AH331" s="22"/>
      <c r="AI331" s="22"/>
      <c r="AJ331" s="22"/>
      <c r="AK331" s="22"/>
    </row>
    <row r="332" spans="3:37">
      <c r="C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AG332" s="22"/>
      <c r="AH332" s="22"/>
      <c r="AI332" s="22"/>
      <c r="AJ332" s="22"/>
      <c r="AK332" s="22"/>
    </row>
    <row r="333" spans="3:37">
      <c r="C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AG333" s="22"/>
      <c r="AH333" s="22"/>
      <c r="AI333" s="22"/>
      <c r="AJ333" s="22"/>
      <c r="AK333" s="22"/>
    </row>
    <row r="334" spans="3:37">
      <c r="C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AG334" s="22"/>
      <c r="AH334" s="22"/>
      <c r="AI334" s="22"/>
      <c r="AJ334" s="22"/>
      <c r="AK334" s="22"/>
    </row>
    <row r="335" spans="3:37">
      <c r="C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AG335" s="22"/>
      <c r="AH335" s="22"/>
      <c r="AI335" s="22"/>
      <c r="AJ335" s="22"/>
      <c r="AK335" s="22"/>
    </row>
    <row r="336" spans="3:37">
      <c r="C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AG336" s="22"/>
      <c r="AH336" s="22"/>
      <c r="AI336" s="22"/>
      <c r="AJ336" s="22"/>
      <c r="AK336" s="22"/>
    </row>
    <row r="337" spans="3:37">
      <c r="C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AG337" s="22"/>
      <c r="AH337" s="22"/>
      <c r="AI337" s="22"/>
      <c r="AJ337" s="22"/>
      <c r="AK337" s="22"/>
    </row>
    <row r="338" spans="3:37">
      <c r="C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AG338" s="22"/>
      <c r="AH338" s="22"/>
      <c r="AI338" s="22"/>
      <c r="AJ338" s="22"/>
      <c r="AK338" s="22"/>
    </row>
    <row r="339" spans="3:37">
      <c r="C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AG339" s="22"/>
      <c r="AH339" s="22"/>
      <c r="AI339" s="22"/>
      <c r="AJ339" s="22"/>
      <c r="AK339" s="22"/>
    </row>
    <row r="340" spans="3:37">
      <c r="C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AG340" s="22"/>
      <c r="AH340" s="22"/>
      <c r="AI340" s="22"/>
      <c r="AJ340" s="22"/>
      <c r="AK340" s="22"/>
    </row>
    <row r="341" spans="3:37">
      <c r="C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AG341" s="22"/>
      <c r="AH341" s="22"/>
      <c r="AI341" s="22"/>
      <c r="AJ341" s="22"/>
      <c r="AK341" s="22"/>
    </row>
    <row r="342" spans="3:37">
      <c r="C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AG342" s="22"/>
      <c r="AH342" s="22"/>
      <c r="AI342" s="22"/>
      <c r="AJ342" s="22"/>
      <c r="AK342" s="22"/>
    </row>
    <row r="343" spans="3:37">
      <c r="C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AG343" s="22"/>
      <c r="AH343" s="22"/>
      <c r="AI343" s="22"/>
      <c r="AJ343" s="22"/>
      <c r="AK343" s="22"/>
    </row>
    <row r="344" spans="3:37">
      <c r="C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AG344" s="22"/>
      <c r="AH344" s="22"/>
      <c r="AI344" s="22"/>
      <c r="AJ344" s="22"/>
      <c r="AK344" s="22"/>
    </row>
    <row r="345" spans="3:37">
      <c r="C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AG345" s="22"/>
      <c r="AH345" s="22"/>
      <c r="AI345" s="22"/>
      <c r="AJ345" s="22"/>
      <c r="AK345" s="22"/>
    </row>
    <row r="346" spans="3:37">
      <c r="C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AG346" s="22"/>
      <c r="AH346" s="22"/>
      <c r="AI346" s="22"/>
      <c r="AJ346" s="22"/>
      <c r="AK346" s="22"/>
    </row>
    <row r="347" spans="3:37">
      <c r="C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AG347" s="22"/>
      <c r="AH347" s="22"/>
      <c r="AI347" s="22"/>
      <c r="AJ347" s="22"/>
      <c r="AK347" s="22"/>
    </row>
    <row r="348" spans="3:37">
      <c r="C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AG348" s="22"/>
      <c r="AH348" s="22"/>
      <c r="AI348" s="22"/>
      <c r="AJ348" s="22"/>
      <c r="AK348" s="22"/>
    </row>
    <row r="349" spans="3:37">
      <c r="C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AG349" s="22"/>
      <c r="AH349" s="22"/>
      <c r="AI349" s="22"/>
      <c r="AJ349" s="22"/>
      <c r="AK349" s="22"/>
    </row>
    <row r="350" spans="3:37">
      <c r="C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AG350" s="22"/>
      <c r="AH350" s="22"/>
      <c r="AI350" s="22"/>
      <c r="AJ350" s="22"/>
      <c r="AK350" s="22"/>
    </row>
    <row r="351" spans="3:37">
      <c r="C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AG351" s="22"/>
      <c r="AH351" s="22"/>
      <c r="AI351" s="22"/>
      <c r="AJ351" s="22"/>
      <c r="AK351" s="22"/>
    </row>
    <row r="352" spans="3:37">
      <c r="C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AG352" s="22"/>
      <c r="AH352" s="22"/>
      <c r="AI352" s="22"/>
      <c r="AJ352" s="22"/>
      <c r="AK352" s="22"/>
    </row>
    <row r="353" spans="3:37">
      <c r="C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AG353" s="22"/>
      <c r="AH353" s="22"/>
      <c r="AI353" s="22"/>
      <c r="AJ353" s="22"/>
      <c r="AK353" s="22"/>
    </row>
    <row r="354" spans="3:37">
      <c r="C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AG354" s="22"/>
      <c r="AH354" s="22"/>
      <c r="AI354" s="22"/>
      <c r="AJ354" s="22"/>
      <c r="AK354" s="22"/>
    </row>
    <row r="355" spans="3:37">
      <c r="C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AG355" s="22"/>
      <c r="AH355" s="22"/>
      <c r="AI355" s="22"/>
      <c r="AJ355" s="22"/>
      <c r="AK355" s="22"/>
    </row>
    <row r="356" spans="3:37">
      <c r="C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AG356" s="22"/>
      <c r="AH356" s="22"/>
      <c r="AI356" s="22"/>
      <c r="AJ356" s="22"/>
      <c r="AK356" s="22"/>
    </row>
    <row r="357" spans="3:37">
      <c r="C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AG357" s="22"/>
      <c r="AH357" s="22"/>
      <c r="AI357" s="22"/>
      <c r="AJ357" s="22"/>
      <c r="AK357" s="22"/>
    </row>
    <row r="358" spans="3:37">
      <c r="C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AG358" s="22"/>
      <c r="AH358" s="22"/>
      <c r="AI358" s="22"/>
      <c r="AJ358" s="22"/>
      <c r="AK358" s="22"/>
    </row>
    <row r="359" spans="3:37">
      <c r="C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AG359" s="22"/>
      <c r="AH359" s="22"/>
      <c r="AI359" s="22"/>
      <c r="AJ359" s="22"/>
      <c r="AK359" s="22"/>
    </row>
    <row r="360" spans="3:37">
      <c r="C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AG360" s="22"/>
      <c r="AH360" s="22"/>
      <c r="AI360" s="22"/>
      <c r="AJ360" s="22"/>
      <c r="AK360" s="22"/>
    </row>
    <row r="361" spans="3:37">
      <c r="C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AG361" s="22"/>
      <c r="AH361" s="22"/>
      <c r="AI361" s="22"/>
      <c r="AJ361" s="22"/>
      <c r="AK361" s="22"/>
    </row>
    <row r="362" spans="3:37">
      <c r="C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AG362" s="22"/>
      <c r="AH362" s="22"/>
      <c r="AI362" s="22"/>
      <c r="AJ362" s="22"/>
      <c r="AK362" s="22"/>
    </row>
    <row r="363" spans="3:37">
      <c r="C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AG363" s="22"/>
      <c r="AH363" s="22"/>
      <c r="AI363" s="22"/>
      <c r="AJ363" s="22"/>
      <c r="AK363" s="22"/>
    </row>
    <row r="364" spans="3:37">
      <c r="C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AG364" s="22"/>
      <c r="AH364" s="22"/>
      <c r="AI364" s="22"/>
      <c r="AJ364" s="22"/>
      <c r="AK364" s="22"/>
    </row>
    <row r="365" spans="3:37">
      <c r="C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AG365" s="22"/>
      <c r="AH365" s="22"/>
      <c r="AI365" s="22"/>
      <c r="AJ365" s="22"/>
      <c r="AK365" s="22"/>
    </row>
    <row r="366" spans="3:37">
      <c r="C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AG366" s="22"/>
      <c r="AH366" s="22"/>
      <c r="AI366" s="22"/>
      <c r="AJ366" s="22"/>
      <c r="AK366" s="22"/>
    </row>
    <row r="367" spans="3:37">
      <c r="C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AG367" s="22"/>
      <c r="AH367" s="22"/>
      <c r="AI367" s="22"/>
      <c r="AJ367" s="22"/>
      <c r="AK367" s="22"/>
    </row>
    <row r="368" spans="3:37">
      <c r="C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AG368" s="22"/>
      <c r="AH368" s="22"/>
      <c r="AI368" s="22"/>
      <c r="AJ368" s="22"/>
      <c r="AK368" s="22"/>
    </row>
    <row r="369" spans="3:37">
      <c r="C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AG369" s="22"/>
      <c r="AH369" s="22"/>
      <c r="AI369" s="22"/>
      <c r="AJ369" s="22"/>
      <c r="AK369" s="22"/>
    </row>
    <row r="370" spans="3:37">
      <c r="C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AG370" s="22"/>
      <c r="AH370" s="22"/>
      <c r="AI370" s="22"/>
      <c r="AJ370" s="22"/>
      <c r="AK370" s="22"/>
    </row>
    <row r="371" spans="3:37">
      <c r="C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AG371" s="22"/>
      <c r="AH371" s="22"/>
      <c r="AI371" s="22"/>
      <c r="AJ371" s="22"/>
      <c r="AK371" s="22"/>
    </row>
    <row r="372" spans="3:37">
      <c r="C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AG372" s="22"/>
      <c r="AH372" s="22"/>
      <c r="AI372" s="22"/>
      <c r="AJ372" s="22"/>
      <c r="AK372" s="22"/>
    </row>
    <row r="373" spans="3:37">
      <c r="C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AG373" s="22"/>
      <c r="AH373" s="22"/>
      <c r="AI373" s="22"/>
      <c r="AJ373" s="22"/>
      <c r="AK373" s="22"/>
    </row>
    <row r="374" spans="3:37">
      <c r="C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AG374" s="22"/>
      <c r="AH374" s="22"/>
      <c r="AI374" s="22"/>
      <c r="AJ374" s="22"/>
      <c r="AK374" s="22"/>
    </row>
    <row r="375" spans="3:37">
      <c r="C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AG375" s="22"/>
      <c r="AH375" s="22"/>
      <c r="AI375" s="22"/>
      <c r="AJ375" s="22"/>
      <c r="AK375" s="22"/>
    </row>
    <row r="376" spans="3:37">
      <c r="C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AG376" s="22"/>
      <c r="AH376" s="22"/>
      <c r="AI376" s="22"/>
      <c r="AJ376" s="22"/>
      <c r="AK376" s="22"/>
    </row>
    <row r="377" spans="3:37">
      <c r="C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AG377" s="22"/>
      <c r="AH377" s="22"/>
      <c r="AI377" s="22"/>
      <c r="AJ377" s="22"/>
      <c r="AK377" s="22"/>
    </row>
    <row r="378" spans="3:37">
      <c r="C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AG378" s="22"/>
      <c r="AH378" s="22"/>
      <c r="AI378" s="22"/>
      <c r="AJ378" s="22"/>
      <c r="AK378" s="22"/>
    </row>
    <row r="379" spans="3:37">
      <c r="C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AG379" s="22"/>
      <c r="AH379" s="22"/>
      <c r="AI379" s="22"/>
      <c r="AJ379" s="22"/>
      <c r="AK379" s="22"/>
    </row>
    <row r="380" spans="3:37">
      <c r="C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AG380" s="22"/>
      <c r="AH380" s="22"/>
      <c r="AI380" s="22"/>
      <c r="AJ380" s="22"/>
      <c r="AK380" s="22"/>
    </row>
    <row r="381" spans="3:37">
      <c r="C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AG381" s="22"/>
      <c r="AH381" s="22"/>
      <c r="AI381" s="22"/>
      <c r="AJ381" s="22"/>
      <c r="AK381" s="22"/>
    </row>
    <row r="382" spans="3:37">
      <c r="C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AG382" s="22"/>
      <c r="AH382" s="22"/>
      <c r="AI382" s="22"/>
      <c r="AJ382" s="22"/>
      <c r="AK382" s="22"/>
    </row>
    <row r="383" spans="3:37">
      <c r="C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AG383" s="22"/>
      <c r="AH383" s="22"/>
      <c r="AI383" s="22"/>
      <c r="AJ383" s="22"/>
      <c r="AK383" s="22"/>
    </row>
    <row r="384" spans="3:37">
      <c r="C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AG384" s="22"/>
      <c r="AH384" s="22"/>
      <c r="AI384" s="22"/>
      <c r="AJ384" s="22"/>
      <c r="AK384" s="22"/>
    </row>
    <row r="385" spans="3:37">
      <c r="C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AG385" s="22"/>
      <c r="AH385" s="22"/>
      <c r="AI385" s="22"/>
      <c r="AJ385" s="22"/>
      <c r="AK385" s="22"/>
    </row>
    <row r="386" spans="3:37">
      <c r="C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AG386" s="22"/>
      <c r="AH386" s="22"/>
      <c r="AI386" s="22"/>
      <c r="AJ386" s="22"/>
      <c r="AK386" s="22"/>
    </row>
    <row r="387" spans="3:37">
      <c r="C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AG387" s="22"/>
      <c r="AH387" s="22"/>
      <c r="AI387" s="22"/>
      <c r="AJ387" s="22"/>
      <c r="AK387" s="22"/>
    </row>
    <row r="388" spans="3:37">
      <c r="C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AG388" s="22"/>
      <c r="AH388" s="22"/>
      <c r="AI388" s="22"/>
      <c r="AJ388" s="22"/>
      <c r="AK388" s="22"/>
    </row>
    <row r="389" spans="3:37">
      <c r="C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AG389" s="22"/>
      <c r="AH389" s="22"/>
      <c r="AI389" s="22"/>
      <c r="AJ389" s="22"/>
      <c r="AK389" s="22"/>
    </row>
    <row r="390" spans="3:37">
      <c r="C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AG390" s="22"/>
      <c r="AH390" s="22"/>
      <c r="AI390" s="22"/>
      <c r="AJ390" s="22"/>
      <c r="AK390" s="22"/>
    </row>
    <row r="391" spans="3:37">
      <c r="C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AG391" s="22"/>
      <c r="AH391" s="22"/>
      <c r="AI391" s="22"/>
      <c r="AJ391" s="22"/>
      <c r="AK391" s="22"/>
    </row>
    <row r="392" spans="3:37">
      <c r="C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AG392" s="22"/>
      <c r="AH392" s="22"/>
      <c r="AI392" s="22"/>
      <c r="AJ392" s="22"/>
      <c r="AK392" s="22"/>
    </row>
    <row r="393" spans="3:37">
      <c r="C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AG393" s="22"/>
      <c r="AH393" s="22"/>
      <c r="AI393" s="22"/>
      <c r="AJ393" s="22"/>
      <c r="AK393" s="22"/>
    </row>
    <row r="394" spans="3:37">
      <c r="C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AG394" s="22"/>
      <c r="AH394" s="22"/>
      <c r="AI394" s="22"/>
      <c r="AJ394" s="22"/>
      <c r="AK394" s="22"/>
    </row>
    <row r="395" spans="3:37">
      <c r="C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AG395" s="22"/>
      <c r="AH395" s="22"/>
      <c r="AI395" s="22"/>
      <c r="AJ395" s="22"/>
      <c r="AK395" s="22"/>
    </row>
    <row r="396" spans="3:37">
      <c r="C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AG396" s="22"/>
      <c r="AH396" s="22"/>
      <c r="AI396" s="22"/>
      <c r="AJ396" s="22"/>
      <c r="AK396" s="22"/>
    </row>
    <row r="397" spans="3:37">
      <c r="C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AG397" s="22"/>
      <c r="AH397" s="22"/>
      <c r="AI397" s="22"/>
      <c r="AJ397" s="22"/>
      <c r="AK397" s="22"/>
    </row>
    <row r="398" spans="3:37">
      <c r="C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AG398" s="22"/>
      <c r="AH398" s="22"/>
      <c r="AI398" s="22"/>
      <c r="AJ398" s="22"/>
      <c r="AK398" s="22"/>
    </row>
    <row r="399" spans="3:37">
      <c r="C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AG399" s="22"/>
      <c r="AH399" s="22"/>
      <c r="AI399" s="22"/>
      <c r="AJ399" s="22"/>
      <c r="AK399" s="22"/>
    </row>
    <row r="400" spans="3:37">
      <c r="C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AG400" s="22"/>
      <c r="AH400" s="22"/>
      <c r="AI400" s="22"/>
      <c r="AJ400" s="22"/>
      <c r="AK400" s="22"/>
    </row>
    <row r="401" spans="3:37">
      <c r="C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AG401" s="22"/>
      <c r="AH401" s="22"/>
      <c r="AI401" s="22"/>
      <c r="AJ401" s="22"/>
      <c r="AK401" s="22"/>
    </row>
    <row r="402" spans="3:37">
      <c r="C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AG402" s="22"/>
      <c r="AH402" s="22"/>
      <c r="AI402" s="22"/>
      <c r="AJ402" s="22"/>
      <c r="AK402" s="22"/>
    </row>
    <row r="403" spans="3:37">
      <c r="C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AG403" s="22"/>
      <c r="AH403" s="22"/>
      <c r="AI403" s="22"/>
      <c r="AJ403" s="22"/>
      <c r="AK403" s="22"/>
    </row>
    <row r="404" spans="3:37">
      <c r="C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AG404" s="22"/>
      <c r="AH404" s="22"/>
      <c r="AI404" s="22"/>
      <c r="AJ404" s="22"/>
      <c r="AK404" s="22"/>
    </row>
    <row r="405" spans="3:37">
      <c r="C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AG405" s="22"/>
      <c r="AH405" s="22"/>
      <c r="AI405" s="22"/>
      <c r="AJ405" s="22"/>
      <c r="AK405" s="22"/>
    </row>
    <row r="406" spans="3:37">
      <c r="C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AG406" s="22"/>
      <c r="AH406" s="22"/>
      <c r="AI406" s="22"/>
      <c r="AJ406" s="22"/>
      <c r="AK406" s="22"/>
    </row>
    <row r="407" spans="3:37">
      <c r="C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AG407" s="22"/>
      <c r="AH407" s="22"/>
      <c r="AI407" s="22"/>
      <c r="AJ407" s="22"/>
      <c r="AK407" s="22"/>
    </row>
    <row r="408" spans="3:37">
      <c r="C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AG408" s="22"/>
      <c r="AH408" s="22"/>
      <c r="AI408" s="22"/>
      <c r="AJ408" s="22"/>
      <c r="AK408" s="22"/>
    </row>
    <row r="409" spans="3:37">
      <c r="C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AG409" s="22"/>
      <c r="AH409" s="22"/>
      <c r="AI409" s="22"/>
      <c r="AJ409" s="22"/>
      <c r="AK409" s="22"/>
    </row>
    <row r="410" spans="3:37">
      <c r="C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AG410" s="22"/>
      <c r="AH410" s="22"/>
      <c r="AI410" s="22"/>
      <c r="AJ410" s="22"/>
      <c r="AK410" s="22"/>
    </row>
    <row r="411" spans="3:37">
      <c r="C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AG411" s="22"/>
      <c r="AH411" s="22"/>
      <c r="AI411" s="22"/>
      <c r="AJ411" s="22"/>
      <c r="AK411" s="22"/>
    </row>
    <row r="412" spans="3:37">
      <c r="C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AG412" s="22"/>
      <c r="AH412" s="22"/>
      <c r="AI412" s="22"/>
      <c r="AJ412" s="22"/>
      <c r="AK412" s="22"/>
    </row>
    <row r="413" spans="3:37">
      <c r="C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AG413" s="22"/>
      <c r="AH413" s="22"/>
      <c r="AI413" s="22"/>
      <c r="AJ413" s="22"/>
      <c r="AK413" s="22"/>
    </row>
    <row r="414" spans="3:37">
      <c r="C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AG414" s="22"/>
      <c r="AH414" s="22"/>
      <c r="AI414" s="22"/>
      <c r="AJ414" s="22"/>
      <c r="AK414" s="22"/>
    </row>
    <row r="415" spans="3:37">
      <c r="C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AG415" s="22"/>
      <c r="AH415" s="22"/>
      <c r="AI415" s="22"/>
      <c r="AJ415" s="22"/>
      <c r="AK415" s="22"/>
    </row>
    <row r="416" spans="3:37">
      <c r="C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AG416" s="22"/>
      <c r="AH416" s="22"/>
      <c r="AI416" s="22"/>
      <c r="AJ416" s="22"/>
      <c r="AK416" s="22"/>
    </row>
    <row r="417" spans="3:37">
      <c r="C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AG417" s="22"/>
      <c r="AH417" s="22"/>
      <c r="AI417" s="22"/>
      <c r="AJ417" s="22"/>
      <c r="AK417" s="22"/>
    </row>
    <row r="418" spans="3:37">
      <c r="C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AG418" s="22"/>
      <c r="AH418" s="22"/>
      <c r="AI418" s="22"/>
      <c r="AJ418" s="22"/>
      <c r="AK418" s="22"/>
    </row>
    <row r="419" spans="3:37">
      <c r="C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AG419" s="22"/>
      <c r="AH419" s="22"/>
      <c r="AI419" s="22"/>
      <c r="AJ419" s="22"/>
      <c r="AK419" s="22"/>
    </row>
    <row r="420" spans="3:37">
      <c r="C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AG420" s="22"/>
      <c r="AH420" s="22"/>
      <c r="AI420" s="22"/>
      <c r="AJ420" s="22"/>
      <c r="AK420" s="22"/>
    </row>
    <row r="421" spans="3:37">
      <c r="C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AG421" s="22"/>
      <c r="AH421" s="22"/>
      <c r="AI421" s="22"/>
      <c r="AJ421" s="22"/>
      <c r="AK421" s="22"/>
    </row>
    <row r="422" spans="3:37">
      <c r="C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AG422" s="22"/>
      <c r="AH422" s="22"/>
      <c r="AI422" s="22"/>
      <c r="AJ422" s="22"/>
      <c r="AK422" s="22"/>
    </row>
    <row r="423" spans="3:37">
      <c r="C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AG423" s="22"/>
      <c r="AH423" s="22"/>
      <c r="AI423" s="22"/>
      <c r="AJ423" s="22"/>
      <c r="AK423" s="22"/>
    </row>
    <row r="424" spans="3:37">
      <c r="C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AG424" s="22"/>
      <c r="AH424" s="22"/>
      <c r="AI424" s="22"/>
      <c r="AJ424" s="22"/>
      <c r="AK424" s="22"/>
    </row>
    <row r="425" spans="3:37">
      <c r="C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AG425" s="22"/>
      <c r="AH425" s="22"/>
      <c r="AI425" s="22"/>
      <c r="AJ425" s="22"/>
      <c r="AK425" s="22"/>
    </row>
    <row r="426" spans="3:37">
      <c r="C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AG426" s="22"/>
      <c r="AH426" s="22"/>
      <c r="AI426" s="22"/>
      <c r="AJ426" s="22"/>
      <c r="AK426" s="22"/>
    </row>
    <row r="427" spans="3:37">
      <c r="C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AG427" s="22"/>
      <c r="AH427" s="22"/>
      <c r="AI427" s="22"/>
      <c r="AJ427" s="22"/>
      <c r="AK427" s="22"/>
    </row>
    <row r="428" spans="3:37">
      <c r="C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AG428" s="22"/>
      <c r="AH428" s="22"/>
      <c r="AI428" s="22"/>
      <c r="AJ428" s="22"/>
      <c r="AK428" s="22"/>
    </row>
    <row r="429" spans="3:37">
      <c r="C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AG429" s="22"/>
      <c r="AH429" s="22"/>
      <c r="AI429" s="22"/>
      <c r="AJ429" s="22"/>
      <c r="AK429" s="22"/>
    </row>
    <row r="430" spans="3:37">
      <c r="C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AG430" s="22"/>
      <c r="AH430" s="22"/>
      <c r="AI430" s="22"/>
      <c r="AJ430" s="22"/>
      <c r="AK430" s="22"/>
    </row>
    <row r="431" spans="3:37">
      <c r="C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AG431" s="22"/>
      <c r="AH431" s="22"/>
      <c r="AI431" s="22"/>
      <c r="AJ431" s="22"/>
      <c r="AK431" s="22"/>
    </row>
    <row r="432" spans="3:37">
      <c r="C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AG432" s="22"/>
      <c r="AH432" s="22"/>
      <c r="AI432" s="22"/>
      <c r="AJ432" s="22"/>
      <c r="AK432" s="22"/>
    </row>
    <row r="433" spans="3:37">
      <c r="C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AG433" s="22"/>
      <c r="AH433" s="22"/>
      <c r="AI433" s="22"/>
      <c r="AJ433" s="22"/>
      <c r="AK433" s="22"/>
    </row>
    <row r="434" spans="3:37">
      <c r="C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AG434" s="22"/>
      <c r="AH434" s="22"/>
      <c r="AI434" s="22"/>
      <c r="AJ434" s="22"/>
      <c r="AK434" s="22"/>
    </row>
    <row r="435" spans="3:37">
      <c r="C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AG435" s="22"/>
      <c r="AH435" s="22"/>
      <c r="AI435" s="22"/>
      <c r="AJ435" s="22"/>
      <c r="AK435" s="22"/>
    </row>
    <row r="436" spans="3:37">
      <c r="C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AG436" s="22"/>
      <c r="AH436" s="22"/>
      <c r="AI436" s="22"/>
      <c r="AJ436" s="22"/>
      <c r="AK436" s="22"/>
    </row>
    <row r="437" spans="3:37">
      <c r="C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AG437" s="22"/>
      <c r="AH437" s="22"/>
      <c r="AI437" s="22"/>
      <c r="AJ437" s="22"/>
      <c r="AK437" s="22"/>
    </row>
    <row r="438" spans="3:37">
      <c r="C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AG438" s="22"/>
      <c r="AH438" s="22"/>
      <c r="AI438" s="22"/>
      <c r="AJ438" s="22"/>
      <c r="AK438" s="22"/>
    </row>
    <row r="439" spans="3:37">
      <c r="C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AG439" s="22"/>
      <c r="AH439" s="22"/>
      <c r="AI439" s="22"/>
      <c r="AJ439" s="22"/>
      <c r="AK439" s="22"/>
    </row>
    <row r="440" spans="3:37">
      <c r="C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AG440" s="22"/>
      <c r="AH440" s="22"/>
      <c r="AI440" s="22"/>
      <c r="AJ440" s="22"/>
      <c r="AK440" s="22"/>
    </row>
    <row r="441" spans="3:37">
      <c r="C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AG441" s="22"/>
      <c r="AH441" s="22"/>
      <c r="AI441" s="22"/>
      <c r="AJ441" s="22"/>
      <c r="AK441" s="22"/>
    </row>
    <row r="442" spans="3:37">
      <c r="C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AG442" s="22"/>
      <c r="AH442" s="22"/>
      <c r="AI442" s="22"/>
      <c r="AJ442" s="22"/>
      <c r="AK442" s="22"/>
    </row>
    <row r="443" spans="3:37">
      <c r="C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AG443" s="22"/>
      <c r="AH443" s="22"/>
      <c r="AI443" s="22"/>
      <c r="AJ443" s="22"/>
      <c r="AK443" s="22"/>
    </row>
    <row r="444" spans="3:37">
      <c r="C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AG444" s="22"/>
      <c r="AH444" s="22"/>
      <c r="AI444" s="22"/>
      <c r="AJ444" s="22"/>
      <c r="AK444" s="22"/>
    </row>
    <row r="445" spans="3:37">
      <c r="C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AG445" s="22"/>
      <c r="AH445" s="22"/>
      <c r="AI445" s="22"/>
      <c r="AJ445" s="22"/>
      <c r="AK445" s="22"/>
    </row>
    <row r="446" spans="3:37">
      <c r="C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AG446" s="22"/>
      <c r="AH446" s="22"/>
      <c r="AI446" s="22"/>
      <c r="AJ446" s="22"/>
      <c r="AK446" s="22"/>
    </row>
    <row r="447" spans="3:37">
      <c r="C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AG447" s="22"/>
      <c r="AH447" s="22"/>
      <c r="AI447" s="22"/>
      <c r="AJ447" s="22"/>
      <c r="AK447" s="22"/>
    </row>
    <row r="448" spans="3:37">
      <c r="C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AG448" s="22"/>
      <c r="AH448" s="22"/>
      <c r="AI448" s="22"/>
      <c r="AJ448" s="22"/>
      <c r="AK448" s="22"/>
    </row>
    <row r="449" spans="3:37">
      <c r="C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AG449" s="22"/>
      <c r="AH449" s="22"/>
      <c r="AI449" s="22"/>
      <c r="AJ449" s="22"/>
      <c r="AK449" s="22"/>
    </row>
    <row r="450" spans="3:37">
      <c r="C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AG450" s="22"/>
      <c r="AH450" s="22"/>
      <c r="AI450" s="22"/>
      <c r="AJ450" s="22"/>
      <c r="AK450" s="22"/>
    </row>
    <row r="451" spans="3:37">
      <c r="C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AG451" s="22"/>
      <c r="AH451" s="22"/>
      <c r="AI451" s="22"/>
      <c r="AJ451" s="22"/>
      <c r="AK451" s="22"/>
    </row>
    <row r="452" spans="3:37">
      <c r="C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AG452" s="22"/>
      <c r="AH452" s="22"/>
      <c r="AI452" s="22"/>
      <c r="AJ452" s="22"/>
      <c r="AK452" s="22"/>
    </row>
    <row r="453" spans="3:37">
      <c r="C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AG453" s="22"/>
      <c r="AH453" s="22"/>
      <c r="AI453" s="22"/>
      <c r="AJ453" s="22"/>
      <c r="AK453" s="22"/>
    </row>
    <row r="454" spans="3:37">
      <c r="C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AG454" s="22"/>
      <c r="AH454" s="22"/>
      <c r="AI454" s="22"/>
      <c r="AJ454" s="22"/>
      <c r="AK454" s="22"/>
    </row>
    <row r="455" spans="3:37">
      <c r="C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AG455" s="22"/>
      <c r="AH455" s="22"/>
      <c r="AI455" s="22"/>
      <c r="AJ455" s="22"/>
      <c r="AK455" s="22"/>
    </row>
    <row r="456" spans="3:37">
      <c r="C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AG456" s="22"/>
      <c r="AH456" s="22"/>
      <c r="AI456" s="22"/>
      <c r="AJ456" s="22"/>
      <c r="AK456" s="22"/>
    </row>
    <row r="457" spans="3:37">
      <c r="C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AG457" s="22"/>
      <c r="AH457" s="22"/>
      <c r="AI457" s="22"/>
      <c r="AJ457" s="22"/>
      <c r="AK457" s="22"/>
    </row>
    <row r="458" spans="3:37">
      <c r="C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AG458" s="22"/>
      <c r="AH458" s="22"/>
      <c r="AI458" s="22"/>
      <c r="AJ458" s="22"/>
      <c r="AK458" s="22"/>
    </row>
    <row r="459" spans="3:37">
      <c r="C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AG459" s="22"/>
      <c r="AH459" s="22"/>
      <c r="AI459" s="22"/>
      <c r="AJ459" s="22"/>
      <c r="AK459" s="22"/>
    </row>
    <row r="460" spans="3:37">
      <c r="C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AG460" s="22"/>
      <c r="AH460" s="22"/>
      <c r="AI460" s="22"/>
      <c r="AJ460" s="22"/>
      <c r="AK460" s="22"/>
    </row>
    <row r="461" spans="3:37">
      <c r="C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AG461" s="22"/>
      <c r="AH461" s="22"/>
      <c r="AI461" s="22"/>
      <c r="AJ461" s="22"/>
      <c r="AK461" s="22"/>
    </row>
    <row r="462" spans="3:37">
      <c r="C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AG462" s="22"/>
      <c r="AH462" s="22"/>
      <c r="AI462" s="22"/>
      <c r="AJ462" s="22"/>
      <c r="AK462" s="22"/>
    </row>
    <row r="463" spans="3:37">
      <c r="C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AG463" s="22"/>
      <c r="AH463" s="22"/>
      <c r="AI463" s="22"/>
      <c r="AJ463" s="22"/>
      <c r="AK463" s="22"/>
    </row>
    <row r="464" spans="3:37">
      <c r="C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AG464" s="22"/>
      <c r="AH464" s="22"/>
      <c r="AI464" s="22"/>
      <c r="AJ464" s="22"/>
      <c r="AK464" s="22"/>
    </row>
    <row r="465" spans="3:37">
      <c r="C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AG465" s="22"/>
      <c r="AH465" s="22"/>
      <c r="AI465" s="22"/>
      <c r="AJ465" s="22"/>
      <c r="AK465" s="22"/>
    </row>
    <row r="466" spans="3:37">
      <c r="C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AG466" s="22"/>
      <c r="AH466" s="22"/>
      <c r="AI466" s="22"/>
      <c r="AJ466" s="22"/>
      <c r="AK466" s="22"/>
    </row>
    <row r="467" spans="3:37">
      <c r="C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AG467" s="22"/>
      <c r="AH467" s="22"/>
      <c r="AI467" s="22"/>
      <c r="AJ467" s="22"/>
      <c r="AK467" s="22"/>
    </row>
    <row r="468" spans="3:37">
      <c r="C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AG468" s="22"/>
      <c r="AH468" s="22"/>
      <c r="AI468" s="22"/>
      <c r="AJ468" s="22"/>
      <c r="AK468" s="22"/>
    </row>
    <row r="469" spans="3:37">
      <c r="C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AG469" s="22"/>
      <c r="AH469" s="22"/>
      <c r="AI469" s="22"/>
      <c r="AJ469" s="22"/>
      <c r="AK469" s="22"/>
    </row>
    <row r="470" spans="3:37">
      <c r="C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AG470" s="22"/>
      <c r="AH470" s="22"/>
      <c r="AI470" s="22"/>
      <c r="AJ470" s="22"/>
      <c r="AK470" s="22"/>
    </row>
    <row r="471" spans="3:37">
      <c r="C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AG471" s="22"/>
      <c r="AH471" s="22"/>
      <c r="AI471" s="22"/>
      <c r="AJ471" s="22"/>
      <c r="AK471" s="22"/>
    </row>
    <row r="472" spans="3:37">
      <c r="C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AG472" s="22"/>
      <c r="AH472" s="22"/>
      <c r="AI472" s="22"/>
      <c r="AJ472" s="22"/>
      <c r="AK472" s="22"/>
    </row>
    <row r="473" spans="3:37">
      <c r="C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AG473" s="22"/>
      <c r="AH473" s="22"/>
      <c r="AI473" s="22"/>
      <c r="AJ473" s="22"/>
      <c r="AK473" s="22"/>
    </row>
    <row r="474" spans="3:37">
      <c r="C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AG474" s="22"/>
      <c r="AH474" s="22"/>
      <c r="AI474" s="22"/>
      <c r="AJ474" s="22"/>
      <c r="AK474" s="22"/>
    </row>
    <row r="475" spans="3:37">
      <c r="C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AG475" s="22"/>
      <c r="AH475" s="22"/>
      <c r="AI475" s="22"/>
      <c r="AJ475" s="22"/>
      <c r="AK475" s="22"/>
    </row>
    <row r="476" spans="3:37">
      <c r="C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AG476" s="22"/>
      <c r="AH476" s="22"/>
      <c r="AI476" s="22"/>
      <c r="AJ476" s="22"/>
      <c r="AK476" s="22"/>
    </row>
    <row r="477" spans="3:37">
      <c r="C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AG477" s="22"/>
      <c r="AH477" s="22"/>
      <c r="AI477" s="22"/>
      <c r="AJ477" s="22"/>
      <c r="AK477" s="22"/>
    </row>
    <row r="478" spans="3:37">
      <c r="C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AG478" s="22"/>
      <c r="AH478" s="22"/>
      <c r="AI478" s="22"/>
      <c r="AJ478" s="22"/>
      <c r="AK478" s="22"/>
    </row>
    <row r="479" spans="3:37">
      <c r="C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AG479" s="22"/>
      <c r="AH479" s="22"/>
      <c r="AI479" s="22"/>
      <c r="AJ479" s="22"/>
      <c r="AK479" s="22"/>
    </row>
    <row r="480" spans="3:37">
      <c r="C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AG480" s="22"/>
      <c r="AH480" s="22"/>
      <c r="AI480" s="22"/>
      <c r="AJ480" s="22"/>
      <c r="AK480" s="22"/>
    </row>
    <row r="481" spans="3:37">
      <c r="C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AG481" s="22"/>
      <c r="AH481" s="22"/>
      <c r="AI481" s="22"/>
      <c r="AJ481" s="22"/>
      <c r="AK481" s="22"/>
    </row>
    <row r="482" spans="3:37">
      <c r="C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AG482" s="22"/>
      <c r="AH482" s="22"/>
      <c r="AI482" s="22"/>
      <c r="AJ482" s="22"/>
      <c r="AK482" s="22"/>
    </row>
    <row r="483" spans="3:37">
      <c r="C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AG483" s="22"/>
      <c r="AH483" s="22"/>
      <c r="AI483" s="22"/>
      <c r="AJ483" s="22"/>
      <c r="AK483" s="22"/>
    </row>
    <row r="484" spans="3:37">
      <c r="C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AG484" s="22"/>
      <c r="AH484" s="22"/>
      <c r="AI484" s="22"/>
      <c r="AJ484" s="22"/>
      <c r="AK484" s="22"/>
    </row>
    <row r="485" spans="3:37">
      <c r="C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AG485" s="22"/>
      <c r="AH485" s="22"/>
      <c r="AI485" s="22"/>
      <c r="AJ485" s="22"/>
      <c r="AK485" s="22"/>
    </row>
    <row r="486" spans="3:37">
      <c r="C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AG486" s="22"/>
      <c r="AH486" s="22"/>
      <c r="AI486" s="22"/>
      <c r="AJ486" s="22"/>
      <c r="AK486" s="22"/>
    </row>
    <row r="487" spans="3:37">
      <c r="C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AG487" s="22"/>
      <c r="AH487" s="22"/>
      <c r="AI487" s="22"/>
      <c r="AJ487" s="22"/>
      <c r="AK487" s="22"/>
    </row>
    <row r="488" spans="3:37">
      <c r="C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AG488" s="22"/>
      <c r="AH488" s="22"/>
      <c r="AI488" s="22"/>
      <c r="AJ488" s="22"/>
      <c r="AK488" s="22"/>
    </row>
    <row r="489" spans="3:37">
      <c r="C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AG489" s="22"/>
      <c r="AH489" s="22"/>
      <c r="AI489" s="22"/>
      <c r="AJ489" s="22"/>
      <c r="AK489" s="22"/>
    </row>
    <row r="490" spans="3:37">
      <c r="C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AG490" s="22"/>
      <c r="AH490" s="22"/>
      <c r="AI490" s="22"/>
      <c r="AJ490" s="22"/>
      <c r="AK490" s="22"/>
    </row>
    <row r="491" spans="3:37">
      <c r="C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AG491" s="22"/>
      <c r="AH491" s="22"/>
      <c r="AI491" s="22"/>
      <c r="AJ491" s="22"/>
      <c r="AK491" s="22"/>
    </row>
    <row r="492" spans="3:37">
      <c r="C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AG492" s="22"/>
      <c r="AH492" s="22"/>
      <c r="AI492" s="22"/>
      <c r="AJ492" s="22"/>
      <c r="AK492" s="22"/>
    </row>
    <row r="493" spans="3:37">
      <c r="C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AG493" s="22"/>
      <c r="AH493" s="22"/>
      <c r="AI493" s="22"/>
      <c r="AJ493" s="22"/>
      <c r="AK493" s="22"/>
    </row>
    <row r="494" spans="3:37">
      <c r="C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AG494" s="22"/>
      <c r="AH494" s="22"/>
      <c r="AI494" s="22"/>
      <c r="AJ494" s="22"/>
      <c r="AK494" s="22"/>
    </row>
    <row r="495" spans="3:37">
      <c r="C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AG495" s="22"/>
      <c r="AH495" s="22"/>
      <c r="AI495" s="22"/>
      <c r="AJ495" s="22"/>
      <c r="AK495" s="22"/>
    </row>
    <row r="496" spans="3:37">
      <c r="C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AG496" s="22"/>
      <c r="AH496" s="22"/>
      <c r="AI496" s="22"/>
      <c r="AJ496" s="22"/>
      <c r="AK496" s="22"/>
    </row>
    <row r="497" spans="3:37">
      <c r="C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AG497" s="22"/>
      <c r="AH497" s="22"/>
      <c r="AI497" s="22"/>
      <c r="AJ497" s="22"/>
      <c r="AK497" s="22"/>
    </row>
    <row r="498" spans="3:37">
      <c r="C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AG498" s="22"/>
      <c r="AH498" s="22"/>
      <c r="AI498" s="22"/>
      <c r="AJ498" s="22"/>
      <c r="AK498" s="22"/>
    </row>
    <row r="499" spans="3:37">
      <c r="C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AG499" s="22"/>
      <c r="AH499" s="22"/>
      <c r="AI499" s="22"/>
      <c r="AJ499" s="22"/>
      <c r="AK499" s="22"/>
    </row>
    <row r="500" spans="3:37">
      <c r="C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AG500" s="22"/>
      <c r="AH500" s="22"/>
      <c r="AI500" s="22"/>
      <c r="AJ500" s="22"/>
      <c r="AK500" s="22"/>
    </row>
    <row r="501" spans="3:37">
      <c r="C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AG501" s="22"/>
      <c r="AH501" s="22"/>
      <c r="AI501" s="22"/>
      <c r="AJ501" s="22"/>
      <c r="AK501" s="22"/>
    </row>
    <row r="502" spans="3:37">
      <c r="C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AG502" s="22"/>
      <c r="AH502" s="22"/>
      <c r="AI502" s="22"/>
      <c r="AJ502" s="22"/>
      <c r="AK502" s="22"/>
    </row>
    <row r="503" spans="3:37">
      <c r="C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AG503" s="22"/>
      <c r="AH503" s="22"/>
      <c r="AI503" s="22"/>
      <c r="AJ503" s="22"/>
      <c r="AK503" s="22"/>
    </row>
    <row r="504" spans="3:37">
      <c r="C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AG504" s="22"/>
      <c r="AH504" s="22"/>
      <c r="AI504" s="22"/>
      <c r="AJ504" s="22"/>
      <c r="AK504" s="22"/>
    </row>
    <row r="505" spans="3:37">
      <c r="C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AG505" s="22"/>
      <c r="AH505" s="22"/>
      <c r="AI505" s="22"/>
      <c r="AJ505" s="22"/>
      <c r="AK505" s="22"/>
    </row>
    <row r="506" spans="3:37">
      <c r="C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AG506" s="22"/>
      <c r="AH506" s="22"/>
      <c r="AI506" s="22"/>
      <c r="AJ506" s="22"/>
      <c r="AK506" s="22"/>
    </row>
    <row r="507" spans="3:37">
      <c r="C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AG507" s="22"/>
      <c r="AH507" s="22"/>
      <c r="AI507" s="22"/>
      <c r="AJ507" s="22"/>
      <c r="AK507" s="22"/>
    </row>
    <row r="508" spans="3:37">
      <c r="C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AG508" s="22"/>
      <c r="AH508" s="22"/>
      <c r="AI508" s="22"/>
      <c r="AJ508" s="22"/>
      <c r="AK508" s="22"/>
    </row>
    <row r="509" spans="3:37">
      <c r="C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AG509" s="22"/>
      <c r="AH509" s="22"/>
      <c r="AI509" s="22"/>
      <c r="AJ509" s="22"/>
      <c r="AK509" s="22"/>
    </row>
    <row r="510" spans="3:37">
      <c r="C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AG510" s="22"/>
      <c r="AH510" s="22"/>
      <c r="AI510" s="22"/>
      <c r="AJ510" s="22"/>
      <c r="AK510" s="22"/>
    </row>
    <row r="511" spans="3:37">
      <c r="C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AG511" s="22"/>
      <c r="AH511" s="22"/>
      <c r="AI511" s="22"/>
      <c r="AJ511" s="22"/>
      <c r="AK511" s="22"/>
    </row>
    <row r="512" spans="3:37">
      <c r="C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AG512" s="22"/>
      <c r="AH512" s="22"/>
      <c r="AI512" s="22"/>
      <c r="AJ512" s="22"/>
      <c r="AK512" s="22"/>
    </row>
    <row r="513" spans="3:37">
      <c r="C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AG513" s="22"/>
      <c r="AH513" s="22"/>
      <c r="AI513" s="22"/>
      <c r="AJ513" s="22"/>
      <c r="AK513" s="22"/>
    </row>
    <row r="514" spans="3:37">
      <c r="C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AG514" s="22"/>
      <c r="AH514" s="22"/>
      <c r="AI514" s="22"/>
      <c r="AJ514" s="22"/>
      <c r="AK514" s="22"/>
    </row>
    <row r="515" spans="3:37">
      <c r="C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AG515" s="22"/>
      <c r="AH515" s="22"/>
      <c r="AI515" s="22"/>
      <c r="AJ515" s="22"/>
      <c r="AK515" s="22"/>
    </row>
    <row r="516" spans="3:37">
      <c r="C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AG516" s="22"/>
      <c r="AH516" s="22"/>
      <c r="AI516" s="22"/>
      <c r="AJ516" s="22"/>
      <c r="AK516" s="22"/>
    </row>
    <row r="517" spans="3:37">
      <c r="C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AG517" s="22"/>
      <c r="AH517" s="22"/>
      <c r="AI517" s="22"/>
      <c r="AJ517" s="22"/>
      <c r="AK517" s="22"/>
    </row>
    <row r="518" spans="3:37">
      <c r="C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AG518" s="22"/>
      <c r="AH518" s="22"/>
      <c r="AI518" s="22"/>
      <c r="AJ518" s="22"/>
      <c r="AK518" s="22"/>
    </row>
    <row r="519" spans="3:37">
      <c r="C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AG519" s="22"/>
      <c r="AH519" s="22"/>
      <c r="AI519" s="22"/>
      <c r="AJ519" s="22"/>
      <c r="AK519" s="22"/>
    </row>
    <row r="520" spans="3:37">
      <c r="C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AG520" s="22"/>
      <c r="AH520" s="22"/>
      <c r="AI520" s="22"/>
      <c r="AJ520" s="22"/>
      <c r="AK520" s="22"/>
    </row>
    <row r="521" spans="3:37">
      <c r="C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AG521" s="22"/>
      <c r="AH521" s="22"/>
      <c r="AI521" s="22"/>
      <c r="AJ521" s="22"/>
      <c r="AK521" s="22"/>
    </row>
    <row r="522" spans="3:37">
      <c r="C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AG522" s="22"/>
      <c r="AH522" s="22"/>
      <c r="AI522" s="22"/>
      <c r="AJ522" s="22"/>
      <c r="AK522" s="22"/>
    </row>
    <row r="523" spans="3:37">
      <c r="C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AG523" s="22"/>
      <c r="AH523" s="22"/>
      <c r="AI523" s="22"/>
      <c r="AJ523" s="22"/>
      <c r="AK523" s="22"/>
    </row>
    <row r="524" spans="3:37">
      <c r="C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AG524" s="22"/>
      <c r="AH524" s="22"/>
      <c r="AI524" s="22"/>
      <c r="AJ524" s="22"/>
      <c r="AK524" s="22"/>
    </row>
    <row r="525" spans="3:37">
      <c r="C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AG525" s="22"/>
      <c r="AH525" s="22"/>
      <c r="AI525" s="22"/>
      <c r="AJ525" s="22"/>
      <c r="AK525" s="22"/>
    </row>
    <row r="526" spans="3:37">
      <c r="C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AG526" s="22"/>
      <c r="AH526" s="22"/>
      <c r="AI526" s="22"/>
      <c r="AJ526" s="22"/>
      <c r="AK526" s="22"/>
    </row>
    <row r="527" spans="3:37">
      <c r="C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AG527" s="22"/>
      <c r="AH527" s="22"/>
      <c r="AI527" s="22"/>
      <c r="AJ527" s="22"/>
      <c r="AK527" s="22"/>
    </row>
    <row r="528" spans="3:37">
      <c r="C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AG528" s="22"/>
      <c r="AH528" s="22"/>
      <c r="AI528" s="22"/>
      <c r="AJ528" s="22"/>
      <c r="AK528" s="22"/>
    </row>
    <row r="529" spans="3:37">
      <c r="C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AG529" s="22"/>
      <c r="AH529" s="22"/>
      <c r="AI529" s="22"/>
      <c r="AJ529" s="22"/>
      <c r="AK529" s="22"/>
    </row>
    <row r="530" spans="3:37">
      <c r="C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AG530" s="22"/>
      <c r="AH530" s="22"/>
      <c r="AI530" s="22"/>
      <c r="AJ530" s="22"/>
      <c r="AK530" s="22"/>
    </row>
    <row r="531" spans="3:37">
      <c r="C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AG531" s="22"/>
      <c r="AH531" s="22"/>
      <c r="AI531" s="22"/>
      <c r="AJ531" s="22"/>
      <c r="AK531" s="22"/>
    </row>
    <row r="532" spans="3:37">
      <c r="C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AG532" s="22"/>
      <c r="AH532" s="22"/>
      <c r="AI532" s="22"/>
      <c r="AJ532" s="22"/>
      <c r="AK532" s="22"/>
    </row>
    <row r="533" spans="3:37">
      <c r="C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AG533" s="22"/>
      <c r="AH533" s="22"/>
      <c r="AI533" s="22"/>
      <c r="AJ533" s="22"/>
      <c r="AK533" s="22"/>
    </row>
    <row r="534" spans="3:37">
      <c r="C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AG534" s="22"/>
      <c r="AH534" s="22"/>
      <c r="AI534" s="22"/>
      <c r="AJ534" s="22"/>
      <c r="AK534" s="22"/>
    </row>
    <row r="535" spans="3:37">
      <c r="C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AG535" s="22"/>
      <c r="AH535" s="22"/>
      <c r="AI535" s="22"/>
      <c r="AJ535" s="22"/>
      <c r="AK535" s="22"/>
    </row>
    <row r="536" spans="3:37">
      <c r="C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AG536" s="22"/>
      <c r="AH536" s="22"/>
      <c r="AI536" s="22"/>
      <c r="AJ536" s="22"/>
      <c r="AK536" s="22"/>
    </row>
    <row r="537" spans="3:37">
      <c r="C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AG537" s="22"/>
      <c r="AH537" s="22"/>
      <c r="AI537" s="22"/>
      <c r="AJ537" s="22"/>
      <c r="AK537" s="22"/>
    </row>
    <row r="538" spans="3:37">
      <c r="C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AG538" s="22"/>
      <c r="AH538" s="22"/>
      <c r="AI538" s="22"/>
      <c r="AJ538" s="22"/>
      <c r="AK538" s="22"/>
    </row>
    <row r="539" spans="3:37">
      <c r="C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AG539" s="22"/>
      <c r="AH539" s="22"/>
      <c r="AI539" s="22"/>
      <c r="AJ539" s="22"/>
      <c r="AK539" s="22"/>
    </row>
    <row r="540" spans="3:37">
      <c r="C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AG540" s="22"/>
      <c r="AH540" s="22"/>
      <c r="AI540" s="22"/>
      <c r="AJ540" s="22"/>
      <c r="AK540" s="22"/>
    </row>
    <row r="541" spans="3:37">
      <c r="C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AG541" s="22"/>
      <c r="AH541" s="22"/>
      <c r="AI541" s="22"/>
      <c r="AJ541" s="22"/>
      <c r="AK541" s="22"/>
    </row>
    <row r="542" spans="3:37">
      <c r="C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AG542" s="22"/>
      <c r="AH542" s="22"/>
      <c r="AI542" s="22"/>
      <c r="AJ542" s="22"/>
      <c r="AK542" s="22"/>
    </row>
    <row r="543" spans="3:37">
      <c r="C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AG543" s="22"/>
      <c r="AH543" s="22"/>
      <c r="AI543" s="22"/>
      <c r="AJ543" s="22"/>
      <c r="AK543" s="22"/>
    </row>
    <row r="544" spans="3:37">
      <c r="C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AG544" s="22"/>
      <c r="AH544" s="22"/>
      <c r="AI544" s="22"/>
      <c r="AJ544" s="22"/>
      <c r="AK544" s="22"/>
    </row>
    <row r="545" spans="3:37">
      <c r="C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AG545" s="22"/>
      <c r="AH545" s="22"/>
      <c r="AI545" s="22"/>
      <c r="AJ545" s="22"/>
      <c r="AK545" s="22"/>
    </row>
    <row r="546" spans="3:37">
      <c r="C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AG546" s="22"/>
      <c r="AH546" s="22"/>
      <c r="AI546" s="22"/>
      <c r="AJ546" s="22"/>
      <c r="AK546" s="22"/>
    </row>
    <row r="547" spans="3:37">
      <c r="C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AG547" s="22"/>
      <c r="AH547" s="22"/>
      <c r="AI547" s="22"/>
      <c r="AJ547" s="22"/>
      <c r="AK547" s="22"/>
    </row>
    <row r="548" spans="3:37">
      <c r="C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AG548" s="22"/>
      <c r="AH548" s="22"/>
      <c r="AI548" s="22"/>
      <c r="AJ548" s="22"/>
      <c r="AK548" s="22"/>
    </row>
    <row r="549" spans="3:37">
      <c r="C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AG549" s="22"/>
      <c r="AH549" s="22"/>
      <c r="AI549" s="22"/>
      <c r="AJ549" s="22"/>
      <c r="AK549" s="22"/>
    </row>
    <row r="550" spans="3:37">
      <c r="C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AG550" s="22"/>
      <c r="AH550" s="22"/>
      <c r="AI550" s="22"/>
      <c r="AJ550" s="22"/>
      <c r="AK550" s="22"/>
    </row>
    <row r="551" spans="3:37">
      <c r="C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AG551" s="22"/>
      <c r="AH551" s="22"/>
      <c r="AI551" s="22"/>
      <c r="AJ551" s="22"/>
      <c r="AK551" s="22"/>
    </row>
    <row r="552" spans="3:37">
      <c r="C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AG552" s="22"/>
      <c r="AH552" s="22"/>
      <c r="AI552" s="22"/>
      <c r="AJ552" s="22"/>
      <c r="AK552" s="22"/>
    </row>
    <row r="553" spans="3:37">
      <c r="C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AG553" s="22"/>
      <c r="AH553" s="22"/>
      <c r="AI553" s="22"/>
      <c r="AJ553" s="22"/>
      <c r="AK553" s="22"/>
    </row>
    <row r="554" spans="3:37">
      <c r="C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AG554" s="22"/>
      <c r="AH554" s="22"/>
      <c r="AI554" s="22"/>
      <c r="AJ554" s="22"/>
      <c r="AK554" s="22"/>
    </row>
    <row r="555" spans="3:37">
      <c r="C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AG555" s="22"/>
      <c r="AH555" s="22"/>
      <c r="AI555" s="22"/>
      <c r="AJ555" s="22"/>
      <c r="AK555" s="22"/>
    </row>
    <row r="556" spans="3:37">
      <c r="C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AG556" s="22"/>
      <c r="AH556" s="22"/>
      <c r="AI556" s="22"/>
      <c r="AJ556" s="22"/>
      <c r="AK556" s="22"/>
    </row>
    <row r="557" spans="3:37">
      <c r="C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AG557" s="22"/>
      <c r="AH557" s="22"/>
      <c r="AI557" s="22"/>
      <c r="AJ557" s="22"/>
      <c r="AK557" s="22"/>
    </row>
    <row r="558" spans="3:37">
      <c r="C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AG558" s="22"/>
      <c r="AH558" s="22"/>
      <c r="AI558" s="22"/>
      <c r="AJ558" s="22"/>
      <c r="AK558" s="22"/>
    </row>
    <row r="559" spans="3:37">
      <c r="C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AG559" s="22"/>
      <c r="AH559" s="22"/>
      <c r="AI559" s="22"/>
      <c r="AJ559" s="22"/>
      <c r="AK559" s="22"/>
    </row>
    <row r="560" spans="3:37">
      <c r="C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AG560" s="22"/>
      <c r="AH560" s="22"/>
      <c r="AI560" s="22"/>
      <c r="AJ560" s="22"/>
      <c r="AK560" s="22"/>
    </row>
    <row r="561" spans="3:37">
      <c r="C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AG561" s="22"/>
      <c r="AH561" s="22"/>
      <c r="AI561" s="22"/>
      <c r="AJ561" s="22"/>
      <c r="AK561" s="22"/>
    </row>
    <row r="562" spans="3:37">
      <c r="C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AG562" s="22"/>
      <c r="AH562" s="22"/>
      <c r="AI562" s="22"/>
      <c r="AJ562" s="22"/>
      <c r="AK562" s="22"/>
    </row>
    <row r="563" spans="3:37">
      <c r="C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AG563" s="22"/>
      <c r="AH563" s="22"/>
      <c r="AI563" s="22"/>
      <c r="AJ563" s="22"/>
      <c r="AK563" s="22"/>
    </row>
    <row r="564" spans="3:37">
      <c r="C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AG564" s="22"/>
      <c r="AH564" s="22"/>
      <c r="AI564" s="22"/>
      <c r="AJ564" s="22"/>
      <c r="AK564" s="22"/>
    </row>
    <row r="565" spans="3:37">
      <c r="C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AG565" s="22"/>
      <c r="AH565" s="22"/>
      <c r="AI565" s="22"/>
      <c r="AJ565" s="22"/>
      <c r="AK565" s="22"/>
    </row>
    <row r="566" spans="3:37">
      <c r="C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AG566" s="22"/>
      <c r="AH566" s="22"/>
      <c r="AI566" s="22"/>
      <c r="AJ566" s="22"/>
      <c r="AK566" s="22"/>
    </row>
    <row r="567" spans="3:37">
      <c r="C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AG567" s="22"/>
      <c r="AH567" s="22"/>
      <c r="AI567" s="22"/>
      <c r="AJ567" s="22"/>
      <c r="AK567" s="22"/>
    </row>
    <row r="568" spans="3:37">
      <c r="C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AG568" s="22"/>
      <c r="AH568" s="22"/>
      <c r="AI568" s="22"/>
      <c r="AJ568" s="22"/>
      <c r="AK568" s="22"/>
    </row>
    <row r="569" spans="3:37">
      <c r="C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AG569" s="22"/>
      <c r="AH569" s="22"/>
      <c r="AI569" s="22"/>
      <c r="AJ569" s="22"/>
      <c r="AK569" s="22"/>
    </row>
    <row r="570" spans="3:37">
      <c r="C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AG570" s="22"/>
      <c r="AH570" s="22"/>
      <c r="AI570" s="22"/>
      <c r="AJ570" s="22"/>
      <c r="AK570" s="22"/>
    </row>
    <row r="571" spans="3:37">
      <c r="C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AG571" s="22"/>
      <c r="AH571" s="22"/>
      <c r="AI571" s="22"/>
      <c r="AJ571" s="22"/>
      <c r="AK571" s="22"/>
    </row>
    <row r="572" spans="3:37">
      <c r="C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AG572" s="22"/>
      <c r="AH572" s="22"/>
      <c r="AI572" s="22"/>
      <c r="AJ572" s="22"/>
      <c r="AK572" s="22"/>
    </row>
    <row r="573" spans="3:37">
      <c r="C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AG573" s="22"/>
      <c r="AH573" s="22"/>
      <c r="AI573" s="22"/>
      <c r="AJ573" s="22"/>
      <c r="AK573" s="22"/>
    </row>
    <row r="574" spans="3:37">
      <c r="C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AG574" s="22"/>
      <c r="AH574" s="22"/>
      <c r="AI574" s="22"/>
      <c r="AJ574" s="22"/>
      <c r="AK574" s="22"/>
    </row>
    <row r="575" spans="3:37">
      <c r="C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AG575" s="22"/>
      <c r="AH575" s="22"/>
      <c r="AI575" s="22"/>
      <c r="AJ575" s="22"/>
      <c r="AK575" s="22"/>
    </row>
    <row r="576" spans="3:37">
      <c r="C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AG576" s="22"/>
      <c r="AH576" s="22"/>
      <c r="AI576" s="22"/>
      <c r="AJ576" s="22"/>
      <c r="AK576" s="22"/>
    </row>
    <row r="577" spans="3:37">
      <c r="C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AG577" s="22"/>
      <c r="AH577" s="22"/>
      <c r="AI577" s="22"/>
      <c r="AJ577" s="22"/>
      <c r="AK577" s="22"/>
    </row>
    <row r="578" spans="3:37">
      <c r="C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AG578" s="22"/>
      <c r="AH578" s="22"/>
      <c r="AI578" s="22"/>
      <c r="AJ578" s="22"/>
      <c r="AK578" s="22"/>
    </row>
    <row r="579" spans="3:37">
      <c r="C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AG579" s="22"/>
      <c r="AH579" s="22"/>
      <c r="AI579" s="22"/>
      <c r="AJ579" s="22"/>
      <c r="AK579" s="22"/>
    </row>
    <row r="580" spans="3:37">
      <c r="C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AG580" s="22"/>
      <c r="AH580" s="22"/>
      <c r="AI580" s="22"/>
      <c r="AJ580" s="22"/>
      <c r="AK580" s="22"/>
    </row>
    <row r="581" spans="3:37">
      <c r="C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AG581" s="22"/>
      <c r="AH581" s="22"/>
      <c r="AI581" s="22"/>
      <c r="AJ581" s="22"/>
      <c r="AK581" s="22"/>
    </row>
    <row r="582" spans="3:37">
      <c r="C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AG582" s="22"/>
      <c r="AH582" s="22"/>
      <c r="AI582" s="22"/>
      <c r="AJ582" s="22"/>
      <c r="AK582" s="22"/>
    </row>
    <row r="583" spans="3:37">
      <c r="C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AG583" s="22"/>
      <c r="AH583" s="22"/>
      <c r="AI583" s="22"/>
      <c r="AJ583" s="22"/>
      <c r="AK583" s="22"/>
    </row>
    <row r="584" spans="3:37">
      <c r="C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AG584" s="22"/>
      <c r="AH584" s="22"/>
      <c r="AI584" s="22"/>
      <c r="AJ584" s="22"/>
      <c r="AK584" s="22"/>
    </row>
    <row r="585" spans="3:37">
      <c r="C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AG585" s="22"/>
      <c r="AH585" s="22"/>
      <c r="AI585" s="22"/>
      <c r="AJ585" s="22"/>
      <c r="AK585" s="22"/>
    </row>
    <row r="586" spans="3:37">
      <c r="C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AG586" s="22"/>
      <c r="AH586" s="22"/>
      <c r="AI586" s="22"/>
      <c r="AJ586" s="22"/>
      <c r="AK586" s="22"/>
    </row>
    <row r="587" spans="3:37">
      <c r="C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AG587" s="22"/>
      <c r="AH587" s="22"/>
      <c r="AI587" s="22"/>
      <c r="AJ587" s="22"/>
      <c r="AK587" s="22"/>
    </row>
    <row r="588" spans="3:37">
      <c r="C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AG588" s="22"/>
      <c r="AH588" s="22"/>
      <c r="AI588" s="22"/>
      <c r="AJ588" s="22"/>
      <c r="AK588" s="22"/>
    </row>
    <row r="589" spans="3:37">
      <c r="C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AG589" s="22"/>
      <c r="AH589" s="22"/>
      <c r="AI589" s="22"/>
      <c r="AJ589" s="22"/>
      <c r="AK589" s="22"/>
    </row>
    <row r="590" spans="3:37">
      <c r="C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AG590" s="22"/>
      <c r="AH590" s="22"/>
      <c r="AI590" s="22"/>
      <c r="AJ590" s="22"/>
      <c r="AK590" s="22"/>
    </row>
    <row r="591" spans="3:37">
      <c r="C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AG591" s="22"/>
      <c r="AH591" s="22"/>
      <c r="AI591" s="22"/>
      <c r="AJ591" s="22"/>
      <c r="AK591" s="22"/>
    </row>
    <row r="592" spans="3:37">
      <c r="C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AG592" s="22"/>
      <c r="AH592" s="22"/>
      <c r="AI592" s="22"/>
      <c r="AJ592" s="22"/>
      <c r="AK592" s="22"/>
    </row>
    <row r="593" spans="3:37">
      <c r="C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AG593" s="22"/>
      <c r="AH593" s="22"/>
      <c r="AI593" s="22"/>
      <c r="AJ593" s="22"/>
      <c r="AK593" s="22"/>
    </row>
    <row r="594" spans="3:37">
      <c r="C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AG594" s="22"/>
      <c r="AH594" s="22"/>
      <c r="AI594" s="22"/>
      <c r="AJ594" s="22"/>
      <c r="AK594" s="22"/>
    </row>
    <row r="595" spans="3:37">
      <c r="C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AG595" s="22"/>
      <c r="AH595" s="22"/>
      <c r="AI595" s="22"/>
      <c r="AJ595" s="22"/>
      <c r="AK595" s="22"/>
    </row>
    <row r="596" spans="3:37">
      <c r="C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AG596" s="22"/>
      <c r="AH596" s="22"/>
      <c r="AI596" s="22"/>
      <c r="AJ596" s="22"/>
      <c r="AK596" s="22"/>
    </row>
    <row r="597" spans="3:37">
      <c r="C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AG597" s="22"/>
      <c r="AH597" s="22"/>
      <c r="AI597" s="22"/>
      <c r="AJ597" s="22"/>
      <c r="AK597" s="22"/>
    </row>
    <row r="598" spans="3:37">
      <c r="C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AG598" s="22"/>
      <c r="AH598" s="22"/>
      <c r="AI598" s="22"/>
      <c r="AJ598" s="22"/>
      <c r="AK598" s="22"/>
    </row>
    <row r="599" spans="3:37">
      <c r="C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AG599" s="22"/>
      <c r="AH599" s="22"/>
      <c r="AI599" s="22"/>
      <c r="AJ599" s="22"/>
      <c r="AK599" s="22"/>
    </row>
    <row r="600" spans="3:37">
      <c r="C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AG600" s="22"/>
      <c r="AH600" s="22"/>
      <c r="AI600" s="22"/>
      <c r="AJ600" s="22"/>
      <c r="AK600" s="22"/>
    </row>
    <row r="601" spans="3:37">
      <c r="C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AG601" s="22"/>
      <c r="AH601" s="22"/>
      <c r="AI601" s="22"/>
      <c r="AJ601" s="22"/>
      <c r="AK601" s="22"/>
    </row>
    <row r="602" spans="3:37">
      <c r="C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AG602" s="22"/>
      <c r="AH602" s="22"/>
      <c r="AI602" s="22"/>
      <c r="AJ602" s="22"/>
      <c r="AK602" s="22"/>
    </row>
    <row r="603" spans="3:37">
      <c r="C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AG603" s="22"/>
      <c r="AH603" s="22"/>
      <c r="AI603" s="22"/>
      <c r="AJ603" s="22"/>
      <c r="AK603" s="22"/>
    </row>
    <row r="604" spans="3:37">
      <c r="C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AG604" s="22"/>
      <c r="AH604" s="22"/>
      <c r="AI604" s="22"/>
      <c r="AJ604" s="22"/>
      <c r="AK604" s="22"/>
    </row>
    <row r="605" spans="3:37">
      <c r="C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AG605" s="22"/>
      <c r="AH605" s="22"/>
      <c r="AI605" s="22"/>
      <c r="AJ605" s="22"/>
      <c r="AK605" s="22"/>
    </row>
    <row r="606" spans="3:37">
      <c r="C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AG606" s="22"/>
      <c r="AH606" s="22"/>
      <c r="AI606" s="22"/>
      <c r="AJ606" s="22"/>
      <c r="AK606" s="22"/>
    </row>
    <row r="607" spans="3:37">
      <c r="C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AG607" s="22"/>
      <c r="AH607" s="22"/>
      <c r="AI607" s="22"/>
      <c r="AJ607" s="22"/>
      <c r="AK607" s="22"/>
    </row>
    <row r="608" spans="3:37">
      <c r="C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AG608" s="22"/>
      <c r="AH608" s="22"/>
      <c r="AI608" s="22"/>
      <c r="AJ608" s="22"/>
      <c r="AK608" s="22"/>
    </row>
    <row r="609" spans="3:37">
      <c r="C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AG609" s="22"/>
      <c r="AH609" s="22"/>
      <c r="AI609" s="22"/>
      <c r="AJ609" s="22"/>
      <c r="AK609" s="22"/>
    </row>
    <row r="610" spans="3:37">
      <c r="C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AG610" s="22"/>
      <c r="AH610" s="22"/>
      <c r="AI610" s="22"/>
      <c r="AJ610" s="22"/>
      <c r="AK610" s="22"/>
    </row>
    <row r="611" spans="3:37">
      <c r="C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AG611" s="22"/>
      <c r="AH611" s="22"/>
      <c r="AI611" s="22"/>
      <c r="AJ611" s="22"/>
      <c r="AK611" s="22"/>
    </row>
    <row r="612" spans="3:37">
      <c r="C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AG612" s="22"/>
      <c r="AH612" s="22"/>
      <c r="AI612" s="22"/>
      <c r="AJ612" s="22"/>
      <c r="AK612" s="22"/>
    </row>
    <row r="613" spans="3:37">
      <c r="C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AG613" s="22"/>
      <c r="AH613" s="22"/>
      <c r="AI613" s="22"/>
      <c r="AJ613" s="22"/>
      <c r="AK613" s="22"/>
    </row>
    <row r="614" spans="3:37">
      <c r="C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AG614" s="22"/>
      <c r="AH614" s="22"/>
      <c r="AI614" s="22"/>
      <c r="AJ614" s="22"/>
      <c r="AK614" s="22"/>
    </row>
    <row r="615" spans="3:37">
      <c r="C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AG615" s="22"/>
      <c r="AH615" s="22"/>
      <c r="AI615" s="22"/>
      <c r="AJ615" s="22"/>
      <c r="AK615" s="22"/>
    </row>
    <row r="616" spans="3:37">
      <c r="C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AG616" s="22"/>
      <c r="AH616" s="22"/>
      <c r="AI616" s="22"/>
      <c r="AJ616" s="22"/>
      <c r="AK616" s="22"/>
    </row>
    <row r="617" spans="3:37">
      <c r="C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AG617" s="22"/>
      <c r="AH617" s="22"/>
      <c r="AI617" s="22"/>
      <c r="AJ617" s="22"/>
      <c r="AK617" s="22"/>
    </row>
    <row r="618" spans="3:37">
      <c r="C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AG618" s="22"/>
      <c r="AH618" s="22"/>
      <c r="AI618" s="22"/>
      <c r="AJ618" s="22"/>
      <c r="AK618" s="22"/>
    </row>
    <row r="619" spans="3:37">
      <c r="C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AG619" s="22"/>
      <c r="AH619" s="22"/>
      <c r="AI619" s="22"/>
      <c r="AJ619" s="22"/>
      <c r="AK619" s="22"/>
    </row>
    <row r="620" spans="3:37">
      <c r="C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AG620" s="22"/>
      <c r="AH620" s="22"/>
      <c r="AI620" s="22"/>
      <c r="AJ620" s="22"/>
      <c r="AK620" s="22"/>
    </row>
    <row r="621" spans="3:37">
      <c r="C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AG621" s="22"/>
      <c r="AH621" s="22"/>
      <c r="AI621" s="22"/>
      <c r="AJ621" s="22"/>
      <c r="AK621" s="22"/>
    </row>
    <row r="622" spans="3:37">
      <c r="C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AG622" s="22"/>
      <c r="AH622" s="22"/>
      <c r="AI622" s="22"/>
      <c r="AJ622" s="22"/>
      <c r="AK622" s="22"/>
    </row>
    <row r="623" spans="3:37">
      <c r="C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AG623" s="22"/>
      <c r="AH623" s="22"/>
      <c r="AI623" s="22"/>
      <c r="AJ623" s="22"/>
      <c r="AK623" s="22"/>
    </row>
    <row r="624" spans="3:37">
      <c r="C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AG624" s="22"/>
      <c r="AH624" s="22"/>
      <c r="AI624" s="22"/>
      <c r="AJ624" s="22"/>
      <c r="AK624" s="22"/>
    </row>
    <row r="625" spans="3:37">
      <c r="C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AG625" s="22"/>
      <c r="AH625" s="22"/>
      <c r="AI625" s="22"/>
      <c r="AJ625" s="22"/>
      <c r="AK625" s="22"/>
    </row>
    <row r="626" spans="3:37">
      <c r="C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AG626" s="22"/>
      <c r="AH626" s="22"/>
      <c r="AI626" s="22"/>
      <c r="AJ626" s="22"/>
      <c r="AK626" s="22"/>
    </row>
    <row r="627" spans="3:37">
      <c r="C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AG627" s="22"/>
      <c r="AH627" s="22"/>
      <c r="AI627" s="22"/>
      <c r="AJ627" s="22"/>
      <c r="AK627" s="22"/>
    </row>
    <row r="628" spans="3:37">
      <c r="C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AG628" s="22"/>
      <c r="AH628" s="22"/>
      <c r="AI628" s="22"/>
      <c r="AJ628" s="22"/>
      <c r="AK628" s="22"/>
    </row>
    <row r="629" spans="3:37">
      <c r="C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AG629" s="22"/>
      <c r="AH629" s="22"/>
      <c r="AI629" s="22"/>
      <c r="AJ629" s="22"/>
      <c r="AK629" s="22"/>
    </row>
    <row r="630" spans="3:37">
      <c r="C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AG630" s="22"/>
      <c r="AH630" s="22"/>
      <c r="AI630" s="22"/>
      <c r="AJ630" s="22"/>
      <c r="AK630" s="22"/>
    </row>
    <row r="631" spans="3:37">
      <c r="C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AG631" s="22"/>
      <c r="AH631" s="22"/>
      <c r="AI631" s="22"/>
      <c r="AJ631" s="22"/>
      <c r="AK631" s="22"/>
    </row>
    <row r="632" spans="3:37">
      <c r="C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AG632" s="22"/>
      <c r="AH632" s="22"/>
      <c r="AI632" s="22"/>
      <c r="AJ632" s="22"/>
      <c r="AK632" s="22"/>
    </row>
    <row r="633" spans="3:37">
      <c r="C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AG633" s="22"/>
      <c r="AH633" s="22"/>
      <c r="AI633" s="22"/>
      <c r="AJ633" s="22"/>
      <c r="AK633" s="22"/>
    </row>
    <row r="634" spans="3:37">
      <c r="C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AG634" s="22"/>
      <c r="AH634" s="22"/>
      <c r="AI634" s="22"/>
      <c r="AJ634" s="22"/>
      <c r="AK634" s="22"/>
    </row>
    <row r="635" spans="3:37">
      <c r="C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AG635" s="22"/>
      <c r="AH635" s="22"/>
      <c r="AI635" s="22"/>
      <c r="AJ635" s="22"/>
      <c r="AK635" s="22"/>
    </row>
    <row r="636" spans="3:37">
      <c r="C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AG636" s="22"/>
      <c r="AH636" s="22"/>
      <c r="AI636" s="22"/>
      <c r="AJ636" s="22"/>
      <c r="AK636" s="22"/>
    </row>
    <row r="637" spans="3:37">
      <c r="C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AG637" s="22"/>
      <c r="AH637" s="22"/>
      <c r="AI637" s="22"/>
      <c r="AJ637" s="22"/>
      <c r="AK637" s="22"/>
    </row>
    <row r="638" spans="3:37">
      <c r="C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AG638" s="22"/>
      <c r="AH638" s="22"/>
      <c r="AI638" s="22"/>
      <c r="AJ638" s="22"/>
      <c r="AK638" s="22"/>
    </row>
    <row r="639" spans="3:37">
      <c r="C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AG639" s="22"/>
      <c r="AH639" s="22"/>
      <c r="AI639" s="22"/>
      <c r="AJ639" s="22"/>
      <c r="AK639" s="22"/>
    </row>
    <row r="640" spans="3:37">
      <c r="C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AG640" s="22"/>
      <c r="AH640" s="22"/>
      <c r="AI640" s="22"/>
      <c r="AJ640" s="22"/>
      <c r="AK640" s="22"/>
    </row>
    <row r="641" spans="3:37">
      <c r="C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AG641" s="22"/>
      <c r="AH641" s="22"/>
      <c r="AI641" s="22"/>
      <c r="AJ641" s="22"/>
      <c r="AK641" s="22"/>
    </row>
    <row r="642" spans="3:37">
      <c r="C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AG642" s="22"/>
      <c r="AH642" s="22"/>
      <c r="AI642" s="22"/>
      <c r="AJ642" s="22"/>
      <c r="AK642" s="22"/>
    </row>
    <row r="643" spans="3:37">
      <c r="C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AG643" s="22"/>
      <c r="AH643" s="22"/>
      <c r="AI643" s="22"/>
      <c r="AJ643" s="22"/>
      <c r="AK643" s="22"/>
    </row>
    <row r="644" spans="3:37">
      <c r="C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AG644" s="22"/>
      <c r="AH644" s="22"/>
      <c r="AI644" s="22"/>
      <c r="AJ644" s="22"/>
      <c r="AK644" s="22"/>
    </row>
    <row r="645" spans="3:37">
      <c r="C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AG645" s="22"/>
      <c r="AH645" s="22"/>
      <c r="AI645" s="22"/>
      <c r="AJ645" s="22"/>
      <c r="AK645" s="22"/>
    </row>
    <row r="646" spans="3:37">
      <c r="C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AG646" s="22"/>
      <c r="AH646" s="22"/>
      <c r="AI646" s="22"/>
      <c r="AJ646" s="22"/>
      <c r="AK646" s="22"/>
    </row>
    <row r="647" spans="3:37">
      <c r="C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AG647" s="22"/>
      <c r="AH647" s="22"/>
      <c r="AI647" s="22"/>
      <c r="AJ647" s="22"/>
      <c r="AK647" s="22"/>
    </row>
    <row r="648" spans="3:37">
      <c r="C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AG648" s="22"/>
      <c r="AH648" s="22"/>
      <c r="AI648" s="22"/>
      <c r="AJ648" s="22"/>
      <c r="AK648" s="22"/>
    </row>
    <row r="649" spans="3:37">
      <c r="C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AG649" s="22"/>
      <c r="AH649" s="22"/>
      <c r="AI649" s="22"/>
      <c r="AJ649" s="22"/>
      <c r="AK649" s="22"/>
    </row>
    <row r="650" spans="3:37">
      <c r="C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AG650" s="22"/>
      <c r="AH650" s="22"/>
      <c r="AI650" s="22"/>
      <c r="AJ650" s="22"/>
      <c r="AK650" s="22"/>
    </row>
    <row r="651" spans="3:37">
      <c r="C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AG651" s="22"/>
      <c r="AH651" s="22"/>
      <c r="AI651" s="22"/>
      <c r="AJ651" s="22"/>
      <c r="AK651" s="22"/>
    </row>
    <row r="652" spans="3:37">
      <c r="C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AG652" s="22"/>
      <c r="AH652" s="22"/>
      <c r="AI652" s="22"/>
      <c r="AJ652" s="22"/>
      <c r="AK652" s="22"/>
    </row>
    <row r="653" spans="3:37">
      <c r="C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AG653" s="22"/>
      <c r="AH653" s="22"/>
      <c r="AI653" s="22"/>
      <c r="AJ653" s="22"/>
      <c r="AK653" s="22"/>
    </row>
    <row r="654" spans="3:37">
      <c r="C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AG654" s="22"/>
      <c r="AH654" s="22"/>
      <c r="AI654" s="22"/>
      <c r="AJ654" s="22"/>
      <c r="AK654" s="22"/>
    </row>
    <row r="655" spans="3:37">
      <c r="C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AG655" s="22"/>
      <c r="AH655" s="22"/>
      <c r="AI655" s="22"/>
      <c r="AJ655" s="22"/>
      <c r="AK655" s="22"/>
    </row>
    <row r="656" spans="3:37">
      <c r="C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AG656" s="22"/>
      <c r="AH656" s="22"/>
      <c r="AI656" s="22"/>
      <c r="AJ656" s="22"/>
      <c r="AK656" s="22"/>
    </row>
    <row r="657" spans="3:37">
      <c r="C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AG657" s="22"/>
      <c r="AH657" s="22"/>
      <c r="AI657" s="22"/>
      <c r="AJ657" s="22"/>
      <c r="AK657" s="22"/>
    </row>
    <row r="658" spans="3:37">
      <c r="C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AG658" s="22"/>
      <c r="AH658" s="22"/>
      <c r="AI658" s="22"/>
      <c r="AJ658" s="22"/>
      <c r="AK658" s="22"/>
    </row>
    <row r="659" spans="3:37">
      <c r="C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AG659" s="22"/>
      <c r="AH659" s="22"/>
      <c r="AI659" s="22"/>
      <c r="AJ659" s="22"/>
      <c r="AK659" s="22"/>
    </row>
    <row r="660" spans="3:37">
      <c r="C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AG660" s="22"/>
      <c r="AH660" s="22"/>
      <c r="AI660" s="22"/>
      <c r="AJ660" s="22"/>
      <c r="AK660" s="22"/>
    </row>
    <row r="661" spans="3:37">
      <c r="C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AG661" s="22"/>
      <c r="AH661" s="22"/>
      <c r="AI661" s="22"/>
      <c r="AJ661" s="22"/>
      <c r="AK661" s="22"/>
    </row>
    <row r="662" spans="3:37">
      <c r="C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AG662" s="22"/>
      <c r="AH662" s="22"/>
      <c r="AI662" s="22"/>
      <c r="AJ662" s="22"/>
      <c r="AK662" s="22"/>
    </row>
    <row r="663" spans="3:37">
      <c r="C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AG663" s="22"/>
      <c r="AH663" s="22"/>
      <c r="AI663" s="22"/>
      <c r="AJ663" s="22"/>
      <c r="AK663" s="22"/>
    </row>
    <row r="664" spans="3:37">
      <c r="C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AG664" s="22"/>
      <c r="AH664" s="22"/>
      <c r="AI664" s="22"/>
      <c r="AJ664" s="22"/>
      <c r="AK664" s="22"/>
    </row>
    <row r="665" spans="3:37">
      <c r="C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AG665" s="22"/>
      <c r="AH665" s="22"/>
      <c r="AI665" s="22"/>
      <c r="AJ665" s="22"/>
      <c r="AK665" s="22"/>
    </row>
    <row r="666" spans="3:37">
      <c r="C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AG666" s="22"/>
      <c r="AH666" s="22"/>
      <c r="AI666" s="22"/>
      <c r="AJ666" s="22"/>
      <c r="AK666" s="22"/>
    </row>
    <row r="667" spans="3:37">
      <c r="C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AG667" s="22"/>
      <c r="AH667" s="22"/>
      <c r="AI667" s="22"/>
      <c r="AJ667" s="22"/>
      <c r="AK667" s="22"/>
    </row>
    <row r="668" spans="3:37">
      <c r="C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AG668" s="22"/>
      <c r="AH668" s="22"/>
      <c r="AI668" s="22"/>
      <c r="AJ668" s="22"/>
      <c r="AK668" s="22"/>
    </row>
    <row r="669" spans="3:37">
      <c r="C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AG669" s="22"/>
      <c r="AH669" s="22"/>
      <c r="AI669" s="22"/>
      <c r="AJ669" s="22"/>
      <c r="AK669" s="22"/>
    </row>
    <row r="670" spans="3:37">
      <c r="C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AG670" s="22"/>
      <c r="AH670" s="22"/>
      <c r="AI670" s="22"/>
      <c r="AJ670" s="22"/>
      <c r="AK670" s="22"/>
    </row>
    <row r="671" spans="3:37">
      <c r="C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AG671" s="22"/>
      <c r="AH671" s="22"/>
      <c r="AI671" s="22"/>
      <c r="AJ671" s="22"/>
      <c r="AK671" s="22"/>
    </row>
    <row r="672" spans="3:37">
      <c r="C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AG672" s="22"/>
      <c r="AH672" s="22"/>
      <c r="AI672" s="22"/>
      <c r="AJ672" s="22"/>
      <c r="AK672" s="22"/>
    </row>
    <row r="673" spans="3:37">
      <c r="C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AG673" s="22"/>
      <c r="AH673" s="22"/>
      <c r="AI673" s="22"/>
      <c r="AJ673" s="22"/>
      <c r="AK673" s="22"/>
    </row>
    <row r="674" spans="3:37">
      <c r="C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AG674" s="22"/>
      <c r="AH674" s="22"/>
      <c r="AI674" s="22"/>
      <c r="AJ674" s="22"/>
      <c r="AK674" s="22"/>
    </row>
    <row r="675" spans="3:37">
      <c r="C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AG675" s="22"/>
      <c r="AH675" s="22"/>
      <c r="AI675" s="22"/>
      <c r="AJ675" s="22"/>
      <c r="AK675" s="22"/>
    </row>
    <row r="676" spans="3:37">
      <c r="C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AG676" s="22"/>
      <c r="AH676" s="22"/>
      <c r="AI676" s="22"/>
      <c r="AJ676" s="22"/>
      <c r="AK676" s="22"/>
    </row>
    <row r="677" spans="3:37">
      <c r="C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AG677" s="22"/>
      <c r="AH677" s="22"/>
      <c r="AI677" s="22"/>
      <c r="AJ677" s="22"/>
      <c r="AK677" s="22"/>
    </row>
    <row r="678" spans="3:37">
      <c r="C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AG678" s="22"/>
      <c r="AH678" s="22"/>
      <c r="AI678" s="22"/>
      <c r="AJ678" s="22"/>
      <c r="AK678" s="22"/>
    </row>
    <row r="679" spans="3:37">
      <c r="C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AG679" s="22"/>
      <c r="AH679" s="22"/>
      <c r="AI679" s="22"/>
      <c r="AJ679" s="22"/>
      <c r="AK679" s="22"/>
    </row>
    <row r="680" spans="3:37">
      <c r="C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AG680" s="22"/>
      <c r="AH680" s="22"/>
      <c r="AI680" s="22"/>
      <c r="AJ680" s="22"/>
      <c r="AK680" s="22"/>
    </row>
    <row r="681" spans="3:37">
      <c r="C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AG681" s="22"/>
      <c r="AH681" s="22"/>
      <c r="AI681" s="22"/>
      <c r="AJ681" s="22"/>
      <c r="AK681" s="22"/>
    </row>
    <row r="682" spans="3:37">
      <c r="C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AG682" s="22"/>
      <c r="AH682" s="22"/>
      <c r="AI682" s="22"/>
      <c r="AJ682" s="22"/>
      <c r="AK682" s="22"/>
    </row>
    <row r="683" spans="3:37">
      <c r="C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AG683" s="22"/>
      <c r="AH683" s="22"/>
      <c r="AI683" s="22"/>
      <c r="AJ683" s="22"/>
      <c r="AK683" s="22"/>
    </row>
    <row r="684" spans="3:37">
      <c r="C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AG684" s="22"/>
      <c r="AH684" s="22"/>
      <c r="AI684" s="22"/>
      <c r="AJ684" s="22"/>
      <c r="AK684" s="22"/>
    </row>
    <row r="685" spans="3:37">
      <c r="C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AG685" s="22"/>
      <c r="AH685" s="22"/>
      <c r="AI685" s="22"/>
      <c r="AJ685" s="22"/>
      <c r="AK685" s="22"/>
    </row>
    <row r="686" spans="3:37">
      <c r="C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AG686" s="22"/>
      <c r="AH686" s="22"/>
      <c r="AI686" s="22"/>
      <c r="AJ686" s="22"/>
      <c r="AK686" s="22"/>
    </row>
    <row r="687" spans="3:37">
      <c r="C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AG687" s="22"/>
      <c r="AH687" s="22"/>
      <c r="AI687" s="22"/>
      <c r="AJ687" s="22"/>
      <c r="AK687" s="22"/>
    </row>
    <row r="688" spans="3:37">
      <c r="C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AG688" s="22"/>
      <c r="AH688" s="22"/>
      <c r="AI688" s="22"/>
      <c r="AJ688" s="22"/>
      <c r="AK688" s="22"/>
    </row>
    <row r="689" spans="3:37">
      <c r="C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AG689" s="22"/>
      <c r="AH689" s="22"/>
      <c r="AI689" s="22"/>
      <c r="AJ689" s="22"/>
      <c r="AK689" s="22"/>
    </row>
    <row r="690" spans="3:37">
      <c r="C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AG690" s="22"/>
      <c r="AH690" s="22"/>
      <c r="AI690" s="22"/>
      <c r="AJ690" s="22"/>
      <c r="AK690" s="22"/>
    </row>
    <row r="691" spans="3:37">
      <c r="C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AG691" s="22"/>
      <c r="AH691" s="22"/>
      <c r="AI691" s="22"/>
      <c r="AJ691" s="22"/>
      <c r="AK691" s="22"/>
    </row>
    <row r="692" spans="3:37">
      <c r="C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AG692" s="22"/>
      <c r="AH692" s="22"/>
      <c r="AI692" s="22"/>
      <c r="AJ692" s="22"/>
      <c r="AK692" s="22"/>
    </row>
    <row r="693" spans="3:37">
      <c r="C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AG693" s="22"/>
      <c r="AH693" s="22"/>
      <c r="AI693" s="22"/>
      <c r="AJ693" s="22"/>
      <c r="AK693" s="22"/>
    </row>
    <row r="694" spans="3:37">
      <c r="C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AG694" s="22"/>
      <c r="AH694" s="22"/>
      <c r="AI694" s="22"/>
      <c r="AJ694" s="22"/>
      <c r="AK694" s="22"/>
    </row>
    <row r="695" spans="3:37">
      <c r="C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AG695" s="22"/>
      <c r="AH695" s="22"/>
      <c r="AI695" s="22"/>
      <c r="AJ695" s="22"/>
      <c r="AK695" s="22"/>
    </row>
    <row r="696" spans="3:37">
      <c r="C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AG696" s="22"/>
      <c r="AH696" s="22"/>
      <c r="AI696" s="22"/>
      <c r="AJ696" s="22"/>
      <c r="AK696" s="22"/>
    </row>
    <row r="697" spans="3:37">
      <c r="C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AG697" s="22"/>
      <c r="AH697" s="22"/>
      <c r="AI697" s="22"/>
      <c r="AJ697" s="22"/>
      <c r="AK697" s="22"/>
    </row>
    <row r="698" spans="3:37">
      <c r="C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AG698" s="22"/>
      <c r="AH698" s="22"/>
      <c r="AI698" s="22"/>
      <c r="AJ698" s="22"/>
      <c r="AK698" s="22"/>
    </row>
    <row r="699" spans="3:37">
      <c r="C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AG699" s="22"/>
      <c r="AH699" s="22"/>
      <c r="AI699" s="22"/>
      <c r="AJ699" s="22"/>
      <c r="AK699" s="22"/>
    </row>
    <row r="700" spans="3:37">
      <c r="C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AG700" s="22"/>
      <c r="AH700" s="22"/>
      <c r="AI700" s="22"/>
      <c r="AJ700" s="22"/>
      <c r="AK700" s="22"/>
    </row>
    <row r="701" spans="3:37">
      <c r="C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AG701" s="22"/>
      <c r="AH701" s="22"/>
      <c r="AI701" s="22"/>
      <c r="AJ701" s="22"/>
      <c r="AK701" s="22"/>
    </row>
    <row r="702" spans="3:37">
      <c r="C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AG702" s="22"/>
      <c r="AH702" s="22"/>
      <c r="AI702" s="22"/>
      <c r="AJ702" s="22"/>
      <c r="AK702" s="22"/>
    </row>
    <row r="703" spans="3:37">
      <c r="C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AG703" s="22"/>
      <c r="AH703" s="22"/>
      <c r="AI703" s="22"/>
      <c r="AJ703" s="22"/>
      <c r="AK703" s="22"/>
    </row>
    <row r="704" spans="3:37">
      <c r="C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AG704" s="22"/>
      <c r="AH704" s="22"/>
      <c r="AI704" s="22"/>
      <c r="AJ704" s="22"/>
      <c r="AK704" s="22"/>
    </row>
    <row r="705" spans="3:37">
      <c r="C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AG705" s="22"/>
      <c r="AH705" s="22"/>
      <c r="AI705" s="22"/>
      <c r="AJ705" s="22"/>
      <c r="AK705" s="22"/>
    </row>
    <row r="706" spans="3:37">
      <c r="C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AG706" s="22"/>
      <c r="AH706" s="22"/>
      <c r="AI706" s="22"/>
      <c r="AJ706" s="22"/>
      <c r="AK706" s="22"/>
    </row>
    <row r="707" spans="3:37">
      <c r="C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AG707" s="22"/>
      <c r="AH707" s="22"/>
      <c r="AI707" s="22"/>
      <c r="AJ707" s="22"/>
      <c r="AK707" s="22"/>
    </row>
    <row r="708" spans="3:37">
      <c r="C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AG708" s="22"/>
      <c r="AH708" s="22"/>
      <c r="AI708" s="22"/>
      <c r="AJ708" s="22"/>
      <c r="AK708" s="22"/>
    </row>
    <row r="709" spans="3:37">
      <c r="C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AG709" s="22"/>
      <c r="AH709" s="22"/>
      <c r="AI709" s="22"/>
      <c r="AJ709" s="22"/>
      <c r="AK709" s="22"/>
    </row>
    <row r="710" spans="3:37">
      <c r="C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AG710" s="22"/>
      <c r="AH710" s="22"/>
      <c r="AI710" s="22"/>
      <c r="AJ710" s="22"/>
      <c r="AK710" s="22"/>
    </row>
    <row r="711" spans="3:37">
      <c r="C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AG711" s="22"/>
      <c r="AH711" s="22"/>
      <c r="AI711" s="22"/>
      <c r="AJ711" s="22"/>
      <c r="AK711" s="22"/>
    </row>
    <row r="712" spans="3:37">
      <c r="C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AG712" s="22"/>
      <c r="AH712" s="22"/>
      <c r="AI712" s="22"/>
      <c r="AJ712" s="22"/>
      <c r="AK712" s="22"/>
    </row>
    <row r="713" spans="3:37">
      <c r="C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AG713" s="22"/>
      <c r="AH713" s="22"/>
      <c r="AI713" s="22"/>
      <c r="AJ713" s="22"/>
      <c r="AK713" s="22"/>
    </row>
    <row r="714" spans="3:37">
      <c r="C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AG714" s="22"/>
      <c r="AH714" s="22"/>
      <c r="AI714" s="22"/>
      <c r="AJ714" s="22"/>
      <c r="AK714" s="22"/>
    </row>
    <row r="715" spans="3:37">
      <c r="C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AG715" s="22"/>
      <c r="AH715" s="22"/>
      <c r="AI715" s="22"/>
      <c r="AJ715" s="22"/>
      <c r="AK715" s="22"/>
    </row>
    <row r="716" spans="3:37">
      <c r="C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AG716" s="22"/>
      <c r="AH716" s="22"/>
      <c r="AI716" s="22"/>
      <c r="AJ716" s="22"/>
      <c r="AK716" s="22"/>
    </row>
    <row r="717" spans="3:37">
      <c r="C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AG717" s="22"/>
      <c r="AH717" s="22"/>
      <c r="AI717" s="22"/>
      <c r="AJ717" s="22"/>
      <c r="AK717" s="22"/>
    </row>
    <row r="718" spans="3:37">
      <c r="C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AG718" s="22"/>
      <c r="AH718" s="22"/>
      <c r="AI718" s="22"/>
      <c r="AJ718" s="22"/>
      <c r="AK718" s="22"/>
    </row>
    <row r="719" spans="3:37">
      <c r="C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AG719" s="22"/>
      <c r="AH719" s="22"/>
      <c r="AI719" s="22"/>
      <c r="AJ719" s="22"/>
      <c r="AK719" s="22"/>
    </row>
    <row r="720" spans="3:37">
      <c r="C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AG720" s="22"/>
      <c r="AH720" s="22"/>
      <c r="AI720" s="22"/>
      <c r="AJ720" s="22"/>
      <c r="AK720" s="22"/>
    </row>
    <row r="721" spans="3:37">
      <c r="C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AG721" s="22"/>
      <c r="AH721" s="22"/>
      <c r="AI721" s="22"/>
      <c r="AJ721" s="22"/>
      <c r="AK721" s="22"/>
    </row>
    <row r="722" spans="3:37">
      <c r="C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AG722" s="22"/>
      <c r="AH722" s="22"/>
      <c r="AI722" s="22"/>
      <c r="AJ722" s="22"/>
      <c r="AK722" s="22"/>
    </row>
    <row r="723" spans="3:37">
      <c r="C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AG723" s="22"/>
      <c r="AH723" s="22"/>
      <c r="AI723" s="22"/>
      <c r="AJ723" s="22"/>
      <c r="AK723" s="22"/>
    </row>
    <row r="724" spans="3:37">
      <c r="C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AG724" s="22"/>
      <c r="AH724" s="22"/>
      <c r="AI724" s="22"/>
      <c r="AJ724" s="22"/>
      <c r="AK724" s="22"/>
    </row>
    <row r="725" spans="3:37">
      <c r="C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AG725" s="22"/>
      <c r="AH725" s="22"/>
      <c r="AI725" s="22"/>
      <c r="AJ725" s="22"/>
      <c r="AK725" s="22"/>
    </row>
    <row r="726" spans="3:37">
      <c r="C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AG726" s="22"/>
      <c r="AH726" s="22"/>
      <c r="AI726" s="22"/>
      <c r="AJ726" s="22"/>
      <c r="AK726" s="22"/>
    </row>
    <row r="727" spans="3:37">
      <c r="C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AG727" s="22"/>
      <c r="AH727" s="22"/>
      <c r="AI727" s="22"/>
      <c r="AJ727" s="22"/>
      <c r="AK727" s="22"/>
    </row>
    <row r="728" spans="3:37">
      <c r="C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AG728" s="22"/>
      <c r="AH728" s="22"/>
      <c r="AI728" s="22"/>
      <c r="AJ728" s="22"/>
      <c r="AK728" s="22"/>
    </row>
    <row r="729" spans="3:37">
      <c r="C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AG729" s="22"/>
      <c r="AH729" s="22"/>
      <c r="AI729" s="22"/>
      <c r="AJ729" s="22"/>
      <c r="AK729" s="22"/>
    </row>
    <row r="730" spans="3:37">
      <c r="C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AG730" s="22"/>
      <c r="AH730" s="22"/>
      <c r="AI730" s="22"/>
      <c r="AJ730" s="22"/>
      <c r="AK730" s="22"/>
    </row>
    <row r="731" spans="3:37">
      <c r="C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AG731" s="22"/>
      <c r="AH731" s="22"/>
      <c r="AI731" s="22"/>
      <c r="AJ731" s="22"/>
      <c r="AK731" s="22"/>
    </row>
    <row r="732" spans="3:37">
      <c r="C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AG732" s="22"/>
      <c r="AH732" s="22"/>
      <c r="AI732" s="22"/>
      <c r="AJ732" s="22"/>
      <c r="AK732" s="22"/>
    </row>
    <row r="733" spans="3:37">
      <c r="C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AG733" s="22"/>
      <c r="AH733" s="22"/>
      <c r="AI733" s="22"/>
      <c r="AJ733" s="22"/>
      <c r="AK733" s="22"/>
    </row>
    <row r="734" spans="3:37">
      <c r="C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AG734" s="22"/>
      <c r="AH734" s="22"/>
      <c r="AI734" s="22"/>
      <c r="AJ734" s="22"/>
      <c r="AK734" s="22"/>
    </row>
    <row r="735" spans="3:37">
      <c r="C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AG735" s="22"/>
      <c r="AH735" s="22"/>
      <c r="AI735" s="22"/>
      <c r="AJ735" s="22"/>
      <c r="AK735" s="22"/>
    </row>
    <row r="736" spans="3:37">
      <c r="C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AG736" s="22"/>
      <c r="AH736" s="22"/>
      <c r="AI736" s="22"/>
      <c r="AJ736" s="22"/>
      <c r="AK736" s="22"/>
    </row>
    <row r="737" spans="3:37">
      <c r="C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AG737" s="22"/>
      <c r="AH737" s="22"/>
      <c r="AI737" s="22"/>
      <c r="AJ737" s="22"/>
      <c r="AK737" s="22"/>
    </row>
    <row r="738" spans="3:37">
      <c r="C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AG738" s="22"/>
      <c r="AH738" s="22"/>
      <c r="AI738" s="22"/>
      <c r="AJ738" s="22"/>
      <c r="AK738" s="22"/>
    </row>
    <row r="739" spans="3:37">
      <c r="C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AG739" s="22"/>
      <c r="AH739" s="22"/>
      <c r="AI739" s="22"/>
      <c r="AJ739" s="22"/>
      <c r="AK739" s="22"/>
    </row>
    <row r="740" spans="3:37">
      <c r="C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AG740" s="22"/>
      <c r="AH740" s="22"/>
      <c r="AI740" s="22"/>
      <c r="AJ740" s="22"/>
      <c r="AK740" s="22"/>
    </row>
    <row r="741" spans="3:37">
      <c r="C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AG741" s="22"/>
      <c r="AH741" s="22"/>
      <c r="AI741" s="22"/>
      <c r="AJ741" s="22"/>
      <c r="AK741" s="22"/>
    </row>
    <row r="742" spans="3:37">
      <c r="C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AG742" s="22"/>
      <c r="AH742" s="22"/>
      <c r="AI742" s="22"/>
      <c r="AJ742" s="22"/>
      <c r="AK742" s="22"/>
    </row>
    <row r="743" spans="3:37">
      <c r="C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AG743" s="22"/>
      <c r="AH743" s="22"/>
      <c r="AI743" s="22"/>
      <c r="AJ743" s="22"/>
      <c r="AK743" s="22"/>
    </row>
    <row r="744" spans="3:37">
      <c r="C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AG744" s="22"/>
      <c r="AH744" s="22"/>
      <c r="AI744" s="22"/>
      <c r="AJ744" s="22"/>
      <c r="AK744" s="22"/>
    </row>
    <row r="745" spans="3:37">
      <c r="C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AG745" s="22"/>
      <c r="AH745" s="22"/>
      <c r="AI745" s="22"/>
      <c r="AJ745" s="22"/>
      <c r="AK745" s="22"/>
    </row>
    <row r="746" spans="3:37">
      <c r="C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AG746" s="22"/>
      <c r="AH746" s="22"/>
      <c r="AI746" s="22"/>
      <c r="AJ746" s="22"/>
      <c r="AK746" s="22"/>
    </row>
    <row r="747" spans="3:37">
      <c r="C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AG747" s="22"/>
      <c r="AH747" s="22"/>
      <c r="AI747" s="22"/>
      <c r="AJ747" s="22"/>
      <c r="AK747" s="22"/>
    </row>
    <row r="748" spans="3:37">
      <c r="C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AG748" s="22"/>
      <c r="AH748" s="22"/>
      <c r="AI748" s="22"/>
      <c r="AJ748" s="22"/>
      <c r="AK748" s="22"/>
    </row>
    <row r="749" spans="3:37">
      <c r="C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AG749" s="22"/>
      <c r="AH749" s="22"/>
      <c r="AI749" s="22"/>
      <c r="AJ749" s="22"/>
      <c r="AK749" s="22"/>
    </row>
    <row r="750" spans="3:37">
      <c r="C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AG750" s="22"/>
      <c r="AH750" s="22"/>
      <c r="AI750" s="22"/>
      <c r="AJ750" s="22"/>
      <c r="AK750" s="22"/>
    </row>
    <row r="751" spans="3:37">
      <c r="C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AG751" s="22"/>
      <c r="AH751" s="22"/>
      <c r="AI751" s="22"/>
      <c r="AJ751" s="22"/>
      <c r="AK751" s="22"/>
    </row>
    <row r="752" spans="3:37">
      <c r="C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AG752" s="22"/>
      <c r="AH752" s="22"/>
      <c r="AI752" s="22"/>
      <c r="AJ752" s="22"/>
      <c r="AK752" s="22"/>
    </row>
    <row r="753" spans="3:37">
      <c r="C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AG753" s="22"/>
      <c r="AH753" s="22"/>
      <c r="AI753" s="22"/>
      <c r="AJ753" s="22"/>
      <c r="AK753" s="22"/>
    </row>
    <row r="754" spans="3:37">
      <c r="C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AG754" s="22"/>
      <c r="AH754" s="22"/>
      <c r="AI754" s="22"/>
      <c r="AJ754" s="22"/>
      <c r="AK754" s="22"/>
    </row>
    <row r="755" spans="3:37">
      <c r="C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AG755" s="22"/>
      <c r="AH755" s="22"/>
      <c r="AI755" s="22"/>
      <c r="AJ755" s="22"/>
      <c r="AK755" s="22"/>
    </row>
    <row r="756" spans="3:37">
      <c r="C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AG756" s="22"/>
      <c r="AH756" s="22"/>
      <c r="AI756" s="22"/>
      <c r="AJ756" s="22"/>
      <c r="AK756" s="22"/>
    </row>
    <row r="757" spans="3:37">
      <c r="C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AG757" s="22"/>
      <c r="AH757" s="22"/>
      <c r="AI757" s="22"/>
      <c r="AJ757" s="22"/>
      <c r="AK757" s="22"/>
    </row>
    <row r="758" spans="3:37">
      <c r="C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AG758" s="22"/>
      <c r="AH758" s="22"/>
      <c r="AI758" s="22"/>
      <c r="AJ758" s="22"/>
      <c r="AK758" s="22"/>
    </row>
    <row r="759" spans="3:37">
      <c r="C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AG759" s="22"/>
      <c r="AH759" s="22"/>
      <c r="AI759" s="22"/>
      <c r="AJ759" s="22"/>
      <c r="AK759" s="22"/>
    </row>
    <row r="760" spans="3:37">
      <c r="C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AG760" s="22"/>
      <c r="AH760" s="22"/>
      <c r="AI760" s="22"/>
      <c r="AJ760" s="22"/>
      <c r="AK760" s="22"/>
    </row>
    <row r="761" spans="3:37">
      <c r="C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AG761" s="22"/>
      <c r="AH761" s="22"/>
      <c r="AI761" s="22"/>
      <c r="AJ761" s="22"/>
      <c r="AK761" s="22"/>
    </row>
    <row r="762" spans="3:37">
      <c r="C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AG762" s="22"/>
      <c r="AH762" s="22"/>
      <c r="AI762" s="22"/>
      <c r="AJ762" s="22"/>
      <c r="AK762" s="22"/>
    </row>
    <row r="763" spans="3:37">
      <c r="C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AG763" s="22"/>
      <c r="AH763" s="22"/>
      <c r="AI763" s="22"/>
      <c r="AJ763" s="22"/>
      <c r="AK763" s="22"/>
    </row>
    <row r="764" spans="3:37">
      <c r="C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AG764" s="22"/>
      <c r="AH764" s="22"/>
      <c r="AI764" s="22"/>
      <c r="AJ764" s="22"/>
      <c r="AK764" s="22"/>
    </row>
    <row r="765" spans="3:37">
      <c r="C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AG765" s="22"/>
      <c r="AH765" s="22"/>
      <c r="AI765" s="22"/>
      <c r="AJ765" s="22"/>
      <c r="AK765" s="22"/>
    </row>
    <row r="766" spans="3:37">
      <c r="C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AG766" s="22"/>
      <c r="AH766" s="22"/>
      <c r="AI766" s="22"/>
      <c r="AJ766" s="22"/>
      <c r="AK766" s="22"/>
    </row>
    <row r="767" spans="3:37">
      <c r="C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AG767" s="22"/>
      <c r="AH767" s="22"/>
      <c r="AI767" s="22"/>
      <c r="AJ767" s="22"/>
      <c r="AK767" s="22"/>
    </row>
    <row r="768" spans="3:37">
      <c r="C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AG768" s="22"/>
      <c r="AH768" s="22"/>
      <c r="AI768" s="22"/>
      <c r="AJ768" s="22"/>
      <c r="AK768" s="22"/>
    </row>
    <row r="769" spans="3:37">
      <c r="C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AG769" s="22"/>
      <c r="AH769" s="22"/>
      <c r="AI769" s="22"/>
      <c r="AJ769" s="22"/>
      <c r="AK769" s="22"/>
    </row>
    <row r="770" spans="3:37">
      <c r="C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AG770" s="22"/>
      <c r="AH770" s="22"/>
      <c r="AI770" s="22"/>
      <c r="AJ770" s="22"/>
      <c r="AK770" s="22"/>
    </row>
    <row r="771" spans="3:37">
      <c r="C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AG771" s="22"/>
      <c r="AH771" s="22"/>
      <c r="AI771" s="22"/>
      <c r="AJ771" s="22"/>
      <c r="AK771" s="22"/>
    </row>
    <row r="772" spans="3:37">
      <c r="C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AG772" s="22"/>
      <c r="AH772" s="22"/>
      <c r="AI772" s="22"/>
      <c r="AJ772" s="22"/>
      <c r="AK772" s="22"/>
    </row>
    <row r="773" spans="3:37">
      <c r="C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AG773" s="22"/>
      <c r="AH773" s="22"/>
      <c r="AI773" s="22"/>
      <c r="AJ773" s="22"/>
      <c r="AK773" s="22"/>
    </row>
    <row r="774" spans="3:37">
      <c r="C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AG774" s="22"/>
      <c r="AH774" s="22"/>
      <c r="AI774" s="22"/>
      <c r="AJ774" s="22"/>
      <c r="AK774" s="22"/>
    </row>
    <row r="775" spans="3:37">
      <c r="C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AG775" s="22"/>
      <c r="AH775" s="22"/>
      <c r="AI775" s="22"/>
      <c r="AJ775" s="22"/>
      <c r="AK775" s="22"/>
    </row>
    <row r="776" spans="3:37">
      <c r="C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AG776" s="22"/>
      <c r="AH776" s="22"/>
      <c r="AI776" s="22"/>
      <c r="AJ776" s="22"/>
      <c r="AK776" s="22"/>
    </row>
    <row r="777" spans="3:37">
      <c r="C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AG777" s="22"/>
      <c r="AH777" s="22"/>
      <c r="AI777" s="22"/>
      <c r="AJ777" s="22"/>
      <c r="AK777" s="22"/>
    </row>
    <row r="778" spans="3:37">
      <c r="C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AG778" s="22"/>
      <c r="AH778" s="22"/>
      <c r="AI778" s="22"/>
      <c r="AJ778" s="22"/>
      <c r="AK778" s="22"/>
    </row>
    <row r="779" spans="3:37">
      <c r="C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AG779" s="22"/>
      <c r="AH779" s="22"/>
      <c r="AI779" s="22"/>
      <c r="AJ779" s="22"/>
      <c r="AK779" s="22"/>
    </row>
    <row r="780" spans="3:37">
      <c r="C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AG780" s="22"/>
      <c r="AH780" s="22"/>
      <c r="AI780" s="22"/>
      <c r="AJ780" s="22"/>
      <c r="AK780" s="22"/>
    </row>
    <row r="781" spans="3:37">
      <c r="C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AG781" s="22"/>
      <c r="AH781" s="22"/>
      <c r="AI781" s="22"/>
      <c r="AJ781" s="22"/>
      <c r="AK781" s="22"/>
    </row>
    <row r="782" spans="3:37">
      <c r="C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AG782" s="22"/>
      <c r="AH782" s="22"/>
      <c r="AI782" s="22"/>
      <c r="AJ782" s="22"/>
      <c r="AK782" s="22"/>
    </row>
    <row r="783" spans="3:37">
      <c r="C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AG783" s="22"/>
      <c r="AH783" s="22"/>
      <c r="AI783" s="22"/>
      <c r="AJ783" s="22"/>
      <c r="AK783" s="22"/>
    </row>
    <row r="784" spans="3:37">
      <c r="C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AG784" s="22"/>
      <c r="AH784" s="22"/>
      <c r="AI784" s="22"/>
      <c r="AJ784" s="22"/>
      <c r="AK784" s="22"/>
    </row>
    <row r="785" spans="3:37">
      <c r="C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AG785" s="22"/>
      <c r="AH785" s="22"/>
      <c r="AI785" s="22"/>
      <c r="AJ785" s="22"/>
      <c r="AK785" s="22"/>
    </row>
    <row r="786" spans="3:37">
      <c r="C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AG786" s="22"/>
      <c r="AH786" s="22"/>
      <c r="AI786" s="22"/>
      <c r="AJ786" s="22"/>
      <c r="AK786" s="22"/>
    </row>
    <row r="787" spans="3:37">
      <c r="C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AG787" s="22"/>
      <c r="AH787" s="22"/>
      <c r="AI787" s="22"/>
      <c r="AJ787" s="22"/>
      <c r="AK787" s="22"/>
    </row>
    <row r="788" spans="3:37">
      <c r="C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AG788" s="22"/>
      <c r="AH788" s="22"/>
      <c r="AI788" s="22"/>
      <c r="AJ788" s="22"/>
      <c r="AK788" s="22"/>
    </row>
    <row r="789" spans="3:37">
      <c r="C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AG789" s="22"/>
      <c r="AH789" s="22"/>
      <c r="AI789" s="22"/>
      <c r="AJ789" s="22"/>
      <c r="AK789" s="22"/>
    </row>
    <row r="790" spans="3:37">
      <c r="C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AG790" s="22"/>
      <c r="AH790" s="22"/>
      <c r="AI790" s="22"/>
      <c r="AJ790" s="22"/>
      <c r="AK790" s="22"/>
    </row>
    <row r="791" spans="3:37">
      <c r="C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AG791" s="22"/>
      <c r="AH791" s="22"/>
      <c r="AI791" s="22"/>
      <c r="AJ791" s="22"/>
      <c r="AK791" s="22"/>
    </row>
    <row r="792" spans="3:37">
      <c r="C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AG792" s="22"/>
      <c r="AH792" s="22"/>
      <c r="AI792" s="22"/>
      <c r="AJ792" s="22"/>
      <c r="AK792" s="22"/>
    </row>
    <row r="793" spans="3:37">
      <c r="C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AG793" s="22"/>
      <c r="AH793" s="22"/>
      <c r="AI793" s="22"/>
      <c r="AJ793" s="22"/>
      <c r="AK793" s="22"/>
    </row>
    <row r="794" spans="3:37">
      <c r="C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AG794" s="22"/>
      <c r="AH794" s="22"/>
      <c r="AI794" s="22"/>
      <c r="AJ794" s="22"/>
      <c r="AK794" s="22"/>
    </row>
    <row r="795" spans="3:37">
      <c r="C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AG795" s="22"/>
      <c r="AH795" s="22"/>
      <c r="AI795" s="22"/>
      <c r="AJ795" s="22"/>
      <c r="AK795" s="22"/>
    </row>
    <row r="796" spans="3:37">
      <c r="C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AG796" s="22"/>
      <c r="AH796" s="22"/>
      <c r="AI796" s="22"/>
      <c r="AJ796" s="22"/>
      <c r="AK796" s="22"/>
    </row>
    <row r="797" spans="3:37">
      <c r="C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AG797" s="22"/>
      <c r="AH797" s="22"/>
      <c r="AI797" s="22"/>
      <c r="AJ797" s="22"/>
      <c r="AK797" s="22"/>
    </row>
    <row r="798" spans="3:37">
      <c r="C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AG798" s="22"/>
      <c r="AH798" s="22"/>
      <c r="AI798" s="22"/>
      <c r="AJ798" s="22"/>
      <c r="AK798" s="22"/>
    </row>
    <row r="799" spans="3:37">
      <c r="C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AG799" s="22"/>
      <c r="AH799" s="22"/>
      <c r="AI799" s="22"/>
      <c r="AJ799" s="22"/>
      <c r="AK799" s="22"/>
    </row>
    <row r="800" spans="3:37">
      <c r="C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AG800" s="22"/>
      <c r="AH800" s="22"/>
      <c r="AI800" s="22"/>
      <c r="AJ800" s="22"/>
      <c r="AK800" s="22"/>
    </row>
    <row r="801" spans="3:37">
      <c r="C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AG801" s="22"/>
      <c r="AH801" s="22"/>
      <c r="AI801" s="22"/>
      <c r="AJ801" s="22"/>
      <c r="AK801" s="22"/>
    </row>
    <row r="802" spans="3:37">
      <c r="C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AG802" s="22"/>
      <c r="AH802" s="22"/>
      <c r="AI802" s="22"/>
      <c r="AJ802" s="22"/>
      <c r="AK802" s="22"/>
    </row>
    <row r="803" spans="3:37">
      <c r="C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AG803" s="22"/>
      <c r="AH803" s="22"/>
      <c r="AI803" s="22"/>
      <c r="AJ803" s="22"/>
      <c r="AK803" s="22"/>
    </row>
    <row r="804" spans="3:37">
      <c r="C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AG804" s="22"/>
      <c r="AH804" s="22"/>
      <c r="AI804" s="22"/>
      <c r="AJ804" s="22"/>
      <c r="AK804" s="22"/>
    </row>
    <row r="805" spans="3:37">
      <c r="C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AG805" s="22"/>
      <c r="AH805" s="22"/>
      <c r="AI805" s="22"/>
      <c r="AJ805" s="22"/>
      <c r="AK805" s="22"/>
    </row>
    <row r="806" spans="3:37">
      <c r="C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AG806" s="22"/>
      <c r="AH806" s="22"/>
      <c r="AI806" s="22"/>
      <c r="AJ806" s="22"/>
      <c r="AK806" s="22"/>
    </row>
    <row r="807" spans="3:37">
      <c r="C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AG807" s="22"/>
      <c r="AH807" s="22"/>
      <c r="AI807" s="22"/>
      <c r="AJ807" s="22"/>
      <c r="AK807" s="22"/>
    </row>
    <row r="808" spans="3:37">
      <c r="C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AG808" s="22"/>
      <c r="AH808" s="22"/>
      <c r="AI808" s="22"/>
      <c r="AJ808" s="22"/>
      <c r="AK808" s="22"/>
    </row>
    <row r="809" spans="3:37">
      <c r="C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AG809" s="22"/>
      <c r="AH809" s="22"/>
      <c r="AI809" s="22"/>
      <c r="AJ809" s="22"/>
      <c r="AK809" s="22"/>
    </row>
    <row r="810" spans="3:37">
      <c r="C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AG810" s="22"/>
      <c r="AH810" s="22"/>
      <c r="AI810" s="22"/>
      <c r="AJ810" s="22"/>
      <c r="AK810" s="22"/>
    </row>
    <row r="811" spans="3:37">
      <c r="C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AG811" s="22"/>
      <c r="AH811" s="22"/>
      <c r="AI811" s="22"/>
      <c r="AJ811" s="22"/>
      <c r="AK811" s="22"/>
    </row>
    <row r="812" spans="3:37">
      <c r="C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AG812" s="22"/>
      <c r="AH812" s="22"/>
      <c r="AI812" s="22"/>
      <c r="AJ812" s="22"/>
      <c r="AK812" s="22"/>
    </row>
    <row r="813" spans="3:37">
      <c r="C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AG813" s="22"/>
      <c r="AH813" s="22"/>
      <c r="AI813" s="22"/>
      <c r="AJ813" s="22"/>
      <c r="AK813" s="22"/>
    </row>
    <row r="814" spans="3:37">
      <c r="C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AG814" s="22"/>
      <c r="AH814" s="22"/>
      <c r="AI814" s="22"/>
      <c r="AJ814" s="22"/>
      <c r="AK814" s="22"/>
    </row>
    <row r="815" spans="3:37">
      <c r="C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AG815" s="22"/>
      <c r="AH815" s="22"/>
      <c r="AI815" s="22"/>
      <c r="AJ815" s="22"/>
      <c r="AK815" s="22"/>
    </row>
    <row r="816" spans="3:37">
      <c r="C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AG816" s="22"/>
      <c r="AH816" s="22"/>
      <c r="AI816" s="22"/>
      <c r="AJ816" s="22"/>
      <c r="AK816" s="22"/>
    </row>
    <row r="817" spans="3:37">
      <c r="C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AG817" s="22"/>
      <c r="AH817" s="22"/>
      <c r="AI817" s="22"/>
      <c r="AJ817" s="22"/>
      <c r="AK817" s="22"/>
    </row>
    <row r="818" spans="3:37">
      <c r="C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AG818" s="22"/>
      <c r="AH818" s="22"/>
      <c r="AI818" s="22"/>
      <c r="AJ818" s="22"/>
      <c r="AK818" s="22"/>
    </row>
    <row r="819" spans="3:37">
      <c r="C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AG819" s="22"/>
      <c r="AH819" s="22"/>
      <c r="AI819" s="22"/>
      <c r="AJ819" s="22"/>
      <c r="AK819" s="22"/>
    </row>
    <row r="820" spans="3:37">
      <c r="C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AG820" s="22"/>
      <c r="AH820" s="22"/>
      <c r="AI820" s="22"/>
      <c r="AJ820" s="22"/>
      <c r="AK820" s="22"/>
    </row>
    <row r="821" spans="3:37">
      <c r="C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AG821" s="22"/>
      <c r="AH821" s="22"/>
      <c r="AI821" s="22"/>
      <c r="AJ821" s="22"/>
      <c r="AK821" s="22"/>
    </row>
    <row r="822" spans="3:37">
      <c r="C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AG822" s="22"/>
      <c r="AH822" s="22"/>
      <c r="AI822" s="22"/>
      <c r="AJ822" s="22"/>
      <c r="AK822" s="22"/>
    </row>
    <row r="823" spans="3:37">
      <c r="C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AG823" s="22"/>
      <c r="AH823" s="22"/>
      <c r="AI823" s="22"/>
      <c r="AJ823" s="22"/>
      <c r="AK823" s="22"/>
    </row>
    <row r="824" spans="3:37">
      <c r="C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AG824" s="22"/>
      <c r="AH824" s="22"/>
      <c r="AI824" s="22"/>
      <c r="AJ824" s="22"/>
      <c r="AK824" s="22"/>
    </row>
    <row r="825" spans="3:37">
      <c r="C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AG825" s="22"/>
      <c r="AH825" s="22"/>
      <c r="AI825" s="22"/>
      <c r="AJ825" s="22"/>
      <c r="AK825" s="22"/>
    </row>
    <row r="826" spans="3:37">
      <c r="C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AG826" s="22"/>
      <c r="AH826" s="22"/>
      <c r="AI826" s="22"/>
      <c r="AJ826" s="22"/>
      <c r="AK826" s="22"/>
    </row>
    <row r="827" spans="3:37">
      <c r="C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AG827" s="22"/>
      <c r="AH827" s="22"/>
      <c r="AI827" s="22"/>
      <c r="AJ827" s="22"/>
      <c r="AK827" s="22"/>
    </row>
    <row r="828" spans="3:37">
      <c r="C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AG828" s="22"/>
      <c r="AH828" s="22"/>
      <c r="AI828" s="22"/>
      <c r="AJ828" s="22"/>
      <c r="AK828" s="22"/>
    </row>
    <row r="829" spans="3:37">
      <c r="C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AG829" s="22"/>
      <c r="AH829" s="22"/>
      <c r="AI829" s="22"/>
      <c r="AJ829" s="22"/>
      <c r="AK829" s="22"/>
    </row>
    <row r="830" spans="3:37">
      <c r="C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AG830" s="22"/>
      <c r="AH830" s="22"/>
      <c r="AI830" s="22"/>
      <c r="AJ830" s="22"/>
      <c r="AK830" s="22"/>
    </row>
    <row r="831" spans="3:37">
      <c r="C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AG831" s="22"/>
      <c r="AH831" s="22"/>
      <c r="AI831" s="22"/>
      <c r="AJ831" s="22"/>
      <c r="AK831" s="22"/>
    </row>
    <row r="832" spans="3:37">
      <c r="C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AG832" s="22"/>
      <c r="AH832" s="22"/>
      <c r="AI832" s="22"/>
      <c r="AJ832" s="22"/>
      <c r="AK832" s="22"/>
    </row>
    <row r="833" spans="3:37">
      <c r="C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AG833" s="22"/>
      <c r="AH833" s="22"/>
      <c r="AI833" s="22"/>
      <c r="AJ833" s="22"/>
      <c r="AK833" s="22"/>
    </row>
    <row r="834" spans="3:37">
      <c r="C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AG834" s="22"/>
      <c r="AH834" s="22"/>
      <c r="AI834" s="22"/>
      <c r="AJ834" s="22"/>
      <c r="AK834" s="22"/>
    </row>
    <row r="835" spans="3:37">
      <c r="C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AG835" s="22"/>
      <c r="AH835" s="22"/>
      <c r="AI835" s="22"/>
      <c r="AJ835" s="22"/>
      <c r="AK835" s="22"/>
    </row>
    <row r="836" spans="3:37">
      <c r="C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AG836" s="22"/>
      <c r="AH836" s="22"/>
      <c r="AI836" s="22"/>
      <c r="AJ836" s="22"/>
      <c r="AK836" s="22"/>
    </row>
    <row r="837" spans="3:37">
      <c r="C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AG837" s="22"/>
      <c r="AH837" s="22"/>
      <c r="AI837" s="22"/>
      <c r="AJ837" s="22"/>
      <c r="AK837" s="22"/>
    </row>
    <row r="838" spans="3:37">
      <c r="C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AG838" s="22"/>
      <c r="AH838" s="22"/>
      <c r="AI838" s="22"/>
      <c r="AJ838" s="22"/>
      <c r="AK838" s="22"/>
    </row>
    <row r="839" spans="3:37">
      <c r="C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AG839" s="22"/>
      <c r="AH839" s="22"/>
      <c r="AI839" s="22"/>
      <c r="AJ839" s="22"/>
      <c r="AK839" s="22"/>
    </row>
    <row r="840" spans="3:37">
      <c r="C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AG840" s="22"/>
      <c r="AH840" s="22"/>
      <c r="AI840" s="22"/>
      <c r="AJ840" s="22"/>
      <c r="AK840" s="22"/>
    </row>
    <row r="841" spans="3:37">
      <c r="C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AG841" s="22"/>
      <c r="AH841" s="22"/>
      <c r="AI841" s="22"/>
      <c r="AJ841" s="22"/>
      <c r="AK841" s="22"/>
    </row>
    <row r="842" spans="3:37">
      <c r="C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AG842" s="22"/>
      <c r="AH842" s="22"/>
      <c r="AI842" s="22"/>
      <c r="AJ842" s="22"/>
      <c r="AK842" s="22"/>
    </row>
    <row r="843" spans="3:37">
      <c r="C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AG843" s="22"/>
      <c r="AH843" s="22"/>
      <c r="AI843" s="22"/>
      <c r="AJ843" s="22"/>
      <c r="AK843" s="22"/>
    </row>
    <row r="844" spans="3:37">
      <c r="C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AG844" s="22"/>
      <c r="AH844" s="22"/>
      <c r="AI844" s="22"/>
      <c r="AJ844" s="22"/>
      <c r="AK844" s="22"/>
    </row>
    <row r="845" spans="3:37">
      <c r="C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AG845" s="22"/>
      <c r="AH845" s="22"/>
      <c r="AI845" s="22"/>
      <c r="AJ845" s="22"/>
      <c r="AK845" s="22"/>
    </row>
    <row r="846" spans="3:37">
      <c r="C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AG846" s="22"/>
      <c r="AH846" s="22"/>
      <c r="AI846" s="22"/>
      <c r="AJ846" s="22"/>
      <c r="AK846" s="22"/>
    </row>
    <row r="847" spans="3:37">
      <c r="C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AG847" s="22"/>
      <c r="AH847" s="22"/>
      <c r="AI847" s="22"/>
      <c r="AJ847" s="22"/>
      <c r="AK847" s="22"/>
    </row>
    <row r="848" spans="3:37">
      <c r="C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AG848" s="22"/>
      <c r="AH848" s="22"/>
      <c r="AI848" s="22"/>
      <c r="AJ848" s="22"/>
      <c r="AK848" s="22"/>
    </row>
    <row r="849" spans="3:37">
      <c r="C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AG849" s="22"/>
      <c r="AH849" s="22"/>
      <c r="AI849" s="22"/>
      <c r="AJ849" s="22"/>
      <c r="AK849" s="22"/>
    </row>
    <row r="850" spans="3:37">
      <c r="C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AG850" s="22"/>
      <c r="AH850" s="22"/>
      <c r="AI850" s="22"/>
      <c r="AJ850" s="22"/>
      <c r="AK850" s="22"/>
    </row>
    <row r="851" spans="3:37">
      <c r="C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AG851" s="22"/>
      <c r="AH851" s="22"/>
      <c r="AI851" s="22"/>
      <c r="AJ851" s="22"/>
      <c r="AK851" s="22"/>
    </row>
    <row r="852" spans="3:37">
      <c r="C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AG852" s="22"/>
      <c r="AH852" s="22"/>
      <c r="AI852" s="22"/>
      <c r="AJ852" s="22"/>
      <c r="AK852" s="22"/>
    </row>
    <row r="853" spans="3:37">
      <c r="C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AG853" s="22"/>
      <c r="AH853" s="22"/>
      <c r="AI853" s="22"/>
      <c r="AJ853" s="22"/>
      <c r="AK853" s="22"/>
    </row>
    <row r="854" spans="3:37">
      <c r="C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AG854" s="22"/>
      <c r="AH854" s="22"/>
      <c r="AI854" s="22"/>
      <c r="AJ854" s="22"/>
      <c r="AK854" s="22"/>
    </row>
    <row r="855" spans="3:37">
      <c r="C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AG855" s="22"/>
      <c r="AH855" s="22"/>
      <c r="AI855" s="22"/>
      <c r="AJ855" s="22"/>
      <c r="AK855" s="22"/>
    </row>
    <row r="856" spans="3:37">
      <c r="C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AG856" s="22"/>
      <c r="AH856" s="22"/>
      <c r="AI856" s="22"/>
      <c r="AJ856" s="22"/>
      <c r="AK856" s="22"/>
    </row>
    <row r="857" spans="3:37">
      <c r="C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AG857" s="22"/>
      <c r="AH857" s="22"/>
      <c r="AI857" s="22"/>
      <c r="AJ857" s="22"/>
      <c r="AK857" s="22"/>
    </row>
    <row r="858" spans="3:37">
      <c r="C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AG858" s="22"/>
      <c r="AH858" s="22"/>
      <c r="AI858" s="22"/>
      <c r="AJ858" s="22"/>
      <c r="AK858" s="22"/>
    </row>
    <row r="859" spans="3:37">
      <c r="C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AG859" s="22"/>
      <c r="AH859" s="22"/>
      <c r="AI859" s="22"/>
      <c r="AJ859" s="22"/>
      <c r="AK859" s="22"/>
    </row>
    <row r="860" spans="3:37">
      <c r="C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AG860" s="22"/>
      <c r="AH860" s="22"/>
      <c r="AI860" s="22"/>
      <c r="AJ860" s="22"/>
      <c r="AK860" s="22"/>
    </row>
    <row r="861" spans="3:37">
      <c r="C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AG861" s="22"/>
      <c r="AH861" s="22"/>
      <c r="AI861" s="22"/>
      <c r="AJ861" s="22"/>
      <c r="AK861" s="22"/>
    </row>
    <row r="862" spans="3:37">
      <c r="C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AG862" s="22"/>
      <c r="AH862" s="22"/>
      <c r="AI862" s="22"/>
      <c r="AJ862" s="22"/>
      <c r="AK862" s="22"/>
    </row>
    <row r="863" spans="3:37">
      <c r="C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AG863" s="22"/>
      <c r="AH863" s="22"/>
      <c r="AI863" s="22"/>
      <c r="AJ863" s="22"/>
      <c r="AK863" s="22"/>
    </row>
    <row r="864" spans="3:37">
      <c r="C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AG864" s="22"/>
      <c r="AH864" s="22"/>
      <c r="AI864" s="22"/>
      <c r="AJ864" s="22"/>
      <c r="AK864" s="22"/>
    </row>
    <row r="865" spans="3:37">
      <c r="C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AG865" s="22"/>
      <c r="AH865" s="22"/>
      <c r="AI865" s="22"/>
      <c r="AJ865" s="22"/>
      <c r="AK865" s="22"/>
    </row>
    <row r="866" spans="3:37">
      <c r="C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AG866" s="22"/>
      <c r="AH866" s="22"/>
      <c r="AI866" s="22"/>
      <c r="AJ866" s="22"/>
      <c r="AK866" s="22"/>
    </row>
    <row r="867" spans="3:37">
      <c r="C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AG867" s="22"/>
      <c r="AH867" s="22"/>
      <c r="AI867" s="22"/>
      <c r="AJ867" s="22"/>
      <c r="AK867" s="22"/>
    </row>
    <row r="868" spans="3:37">
      <c r="C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AG868" s="22"/>
      <c r="AH868" s="22"/>
      <c r="AI868" s="22"/>
      <c r="AJ868" s="22"/>
      <c r="AK868" s="22"/>
    </row>
    <row r="869" spans="3:37">
      <c r="C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AG869" s="22"/>
      <c r="AH869" s="22"/>
      <c r="AI869" s="22"/>
      <c r="AJ869" s="22"/>
      <c r="AK869" s="22"/>
    </row>
    <row r="870" spans="3:37">
      <c r="C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AG870" s="22"/>
      <c r="AH870" s="22"/>
      <c r="AI870" s="22"/>
      <c r="AJ870" s="22"/>
      <c r="AK870" s="22"/>
    </row>
    <row r="871" spans="3:37">
      <c r="C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AG871" s="22"/>
      <c r="AH871" s="22"/>
      <c r="AI871" s="22"/>
      <c r="AJ871" s="22"/>
      <c r="AK871" s="22"/>
    </row>
    <row r="872" spans="3:37">
      <c r="C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AG872" s="22"/>
      <c r="AH872" s="22"/>
      <c r="AI872" s="22"/>
      <c r="AJ872" s="22"/>
      <c r="AK872" s="22"/>
    </row>
    <row r="873" spans="3:37">
      <c r="C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AG873" s="22"/>
      <c r="AH873" s="22"/>
      <c r="AI873" s="22"/>
      <c r="AJ873" s="22"/>
      <c r="AK873" s="22"/>
    </row>
    <row r="874" spans="3:37">
      <c r="C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AG874" s="22"/>
      <c r="AH874" s="22"/>
      <c r="AI874" s="22"/>
      <c r="AJ874" s="22"/>
      <c r="AK874" s="22"/>
    </row>
    <row r="875" spans="3:37">
      <c r="C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AG875" s="22"/>
      <c r="AH875" s="22"/>
      <c r="AI875" s="22"/>
      <c r="AJ875" s="22"/>
      <c r="AK875" s="22"/>
    </row>
    <row r="876" spans="3:37">
      <c r="C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AG876" s="22"/>
      <c r="AH876" s="22"/>
      <c r="AI876" s="22"/>
      <c r="AJ876" s="22"/>
      <c r="AK876" s="22"/>
    </row>
    <row r="877" spans="3:37">
      <c r="C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AG877" s="22"/>
      <c r="AH877" s="22"/>
      <c r="AI877" s="22"/>
      <c r="AJ877" s="22"/>
      <c r="AK877" s="22"/>
    </row>
    <row r="878" spans="3:37">
      <c r="C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AG878" s="22"/>
      <c r="AH878" s="22"/>
      <c r="AI878" s="22"/>
      <c r="AJ878" s="22"/>
      <c r="AK878" s="22"/>
    </row>
    <row r="879" spans="3:37">
      <c r="C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AG879" s="22"/>
      <c r="AH879" s="22"/>
      <c r="AI879" s="22"/>
      <c r="AJ879" s="22"/>
      <c r="AK879" s="22"/>
    </row>
    <row r="880" spans="3:37">
      <c r="C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AG880" s="22"/>
      <c r="AH880" s="22"/>
      <c r="AI880" s="22"/>
      <c r="AJ880" s="22"/>
      <c r="AK880" s="22"/>
    </row>
    <row r="881" spans="3:37">
      <c r="C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AG881" s="22"/>
      <c r="AH881" s="22"/>
      <c r="AI881" s="22"/>
      <c r="AJ881" s="22"/>
      <c r="AK881" s="22"/>
    </row>
    <row r="882" spans="3:37">
      <c r="C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AG882" s="22"/>
      <c r="AH882" s="22"/>
      <c r="AI882" s="22"/>
      <c r="AJ882" s="22"/>
      <c r="AK882" s="22"/>
    </row>
    <row r="883" spans="3:37">
      <c r="C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AG883" s="22"/>
      <c r="AH883" s="22"/>
      <c r="AI883" s="22"/>
      <c r="AJ883" s="22"/>
      <c r="AK883" s="22"/>
    </row>
  </sheetData>
  <mergeCells count="13">
    <mergeCell ref="A2:A3"/>
    <mergeCell ref="B2:B3"/>
    <mergeCell ref="C2:C3"/>
    <mergeCell ref="D2:D3"/>
    <mergeCell ref="E2:E3"/>
    <mergeCell ref="AV2:AV3"/>
    <mergeCell ref="AG2:AG3"/>
    <mergeCell ref="AH2:AH3"/>
    <mergeCell ref="F2:M2"/>
    <mergeCell ref="S2:AF2"/>
    <mergeCell ref="AM2:AT2"/>
    <mergeCell ref="N2:R2"/>
    <mergeCell ref="AI2:AL2"/>
  </mergeCells>
  <conditionalFormatting sqref="AU4:AU64">
    <cfRule type="containsText" dxfId="2" priority="1" operator="containsText" text="MÉDIA">
      <formula>NOT(ISERROR(SEARCH("MÉDIA",AU4)))</formula>
    </cfRule>
    <cfRule type="containsText" dxfId="1" priority="2" operator="containsText" text="MEDIANA">
      <formula>NOT(ISERROR(SEARCH("MEDIANA",AU4)))</formula>
    </cfRule>
    <cfRule type="containsText" dxfId="0" priority="4" operator="containsText" text="MENOR PREÇO">
      <formula>NOT(ISERROR(SEARCH("MENOR PREÇO",AU4)))</formula>
    </cfRule>
  </conditionalFormatting>
  <pageMargins left="0.7" right="0.7" top="0.75" bottom="0.75" header="0.3" footer="0.3"/>
  <pageSetup paperSize="9" scale="10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4DC5F-9480-4775-9772-561B37D0E9B5}">
  <sheetPr>
    <pageSetUpPr fitToPage="1"/>
  </sheetPr>
  <dimension ref="A1:FZ77"/>
  <sheetViews>
    <sheetView topLeftCell="FD10" zoomScale="97" zoomScaleNormal="97" workbookViewId="0">
      <selection activeCell="CM21" sqref="CM21"/>
    </sheetView>
  </sheetViews>
  <sheetFormatPr defaultColWidth="11.85546875" defaultRowHeight="12.75"/>
  <sheetData>
    <row r="1" spans="1:182" ht="15.75" thickBot="1">
      <c r="A1" s="182" t="s">
        <v>292</v>
      </c>
      <c r="B1" s="183"/>
      <c r="D1" s="182" t="s">
        <v>291</v>
      </c>
      <c r="E1" s="183"/>
      <c r="G1" s="182" t="s">
        <v>290</v>
      </c>
      <c r="H1" s="183"/>
      <c r="J1" s="182" t="s">
        <v>289</v>
      </c>
      <c r="K1" s="183"/>
      <c r="L1" s="79"/>
      <c r="M1" s="182" t="s">
        <v>288</v>
      </c>
      <c r="N1" s="183"/>
      <c r="O1" s="79"/>
      <c r="P1" s="182" t="s">
        <v>287</v>
      </c>
      <c r="Q1" s="183"/>
      <c r="R1" s="79"/>
      <c r="S1" s="182" t="s">
        <v>286</v>
      </c>
      <c r="T1" s="183"/>
      <c r="U1" s="79"/>
      <c r="V1" s="182" t="s">
        <v>285</v>
      </c>
      <c r="W1" s="183"/>
      <c r="X1" s="79"/>
      <c r="Y1" s="185" t="s">
        <v>284</v>
      </c>
      <c r="Z1" s="188"/>
      <c r="AA1" s="79"/>
      <c r="AB1" s="185" t="s">
        <v>283</v>
      </c>
      <c r="AC1" s="186"/>
      <c r="AD1" s="79"/>
      <c r="AE1" s="185" t="s">
        <v>282</v>
      </c>
      <c r="AF1" s="188"/>
      <c r="AH1" s="182" t="s">
        <v>281</v>
      </c>
      <c r="AI1" s="183"/>
      <c r="AK1" s="185" t="s">
        <v>280</v>
      </c>
      <c r="AL1" s="186"/>
      <c r="AN1" s="187" t="s">
        <v>279</v>
      </c>
      <c r="AO1" s="183"/>
      <c r="AQ1" s="182" t="s">
        <v>278</v>
      </c>
      <c r="AR1" s="183"/>
      <c r="AT1" s="185" t="s">
        <v>277</v>
      </c>
      <c r="AU1" s="188"/>
      <c r="AW1" s="182" t="s">
        <v>276</v>
      </c>
      <c r="AX1" s="184"/>
      <c r="AZ1" s="182" t="s">
        <v>275</v>
      </c>
      <c r="BA1" s="183"/>
      <c r="BC1" s="182" t="s">
        <v>274</v>
      </c>
      <c r="BD1" s="183"/>
      <c r="BF1" s="182" t="s">
        <v>273</v>
      </c>
      <c r="BG1" s="183"/>
      <c r="BI1" s="189" t="s">
        <v>272</v>
      </c>
      <c r="BJ1" s="190"/>
      <c r="BL1" s="182" t="s">
        <v>271</v>
      </c>
      <c r="BM1" s="183"/>
      <c r="BO1" s="182" t="s">
        <v>270</v>
      </c>
      <c r="BP1" s="183"/>
      <c r="BQ1" s="112"/>
      <c r="BR1" s="182" t="s">
        <v>269</v>
      </c>
      <c r="BS1" s="183"/>
      <c r="BT1" s="112"/>
      <c r="BU1" s="185" t="s">
        <v>268</v>
      </c>
      <c r="BV1" s="186"/>
      <c r="BX1" s="185" t="s">
        <v>267</v>
      </c>
      <c r="BY1" s="186"/>
      <c r="CA1" s="185" t="s">
        <v>266</v>
      </c>
      <c r="CB1" s="186"/>
      <c r="CD1" s="182" t="s">
        <v>265</v>
      </c>
      <c r="CE1" s="183"/>
      <c r="CG1" s="185" t="s">
        <v>264</v>
      </c>
      <c r="CH1" s="186"/>
      <c r="CJ1" s="182" t="s">
        <v>263</v>
      </c>
      <c r="CK1" s="183"/>
      <c r="CM1" s="182" t="s">
        <v>262</v>
      </c>
      <c r="CN1" s="183"/>
      <c r="CP1" s="185" t="s">
        <v>261</v>
      </c>
      <c r="CQ1" s="186"/>
      <c r="CR1" s="112"/>
      <c r="CS1" s="182" t="s">
        <v>260</v>
      </c>
      <c r="CT1" s="183"/>
      <c r="CV1" s="182" t="s">
        <v>259</v>
      </c>
      <c r="CW1" s="183"/>
      <c r="CY1" s="182" t="s">
        <v>258</v>
      </c>
      <c r="CZ1" s="184"/>
      <c r="DB1" s="182" t="s">
        <v>257</v>
      </c>
      <c r="DC1" s="183"/>
      <c r="DE1" s="182" t="s">
        <v>256</v>
      </c>
      <c r="DF1" s="183"/>
      <c r="DH1" s="182" t="s">
        <v>255</v>
      </c>
      <c r="DI1" s="183"/>
      <c r="DK1" s="182" t="s">
        <v>254</v>
      </c>
      <c r="DL1" s="183"/>
      <c r="DN1" s="182" t="s">
        <v>253</v>
      </c>
      <c r="DO1" s="183"/>
      <c r="DQ1" s="185" t="s">
        <v>252</v>
      </c>
      <c r="DR1" s="186"/>
      <c r="DT1" s="185" t="s">
        <v>251</v>
      </c>
      <c r="DU1" s="186"/>
      <c r="DW1" s="185" t="s">
        <v>231</v>
      </c>
      <c r="DX1" s="186"/>
      <c r="DZ1" s="182" t="s">
        <v>250</v>
      </c>
      <c r="EA1" s="183"/>
      <c r="EC1" s="185" t="s">
        <v>249</v>
      </c>
      <c r="ED1" s="186"/>
      <c r="EF1" s="182" t="s">
        <v>248</v>
      </c>
      <c r="EG1" s="184"/>
      <c r="EI1" s="182" t="s">
        <v>247</v>
      </c>
      <c r="EJ1" s="183"/>
      <c r="EL1" s="185" t="s">
        <v>246</v>
      </c>
      <c r="EM1" s="186"/>
      <c r="EO1" s="185" t="s">
        <v>245</v>
      </c>
      <c r="EP1" s="186"/>
      <c r="ER1" s="185" t="s">
        <v>244</v>
      </c>
      <c r="ES1" s="188"/>
      <c r="EU1" s="185" t="s">
        <v>243</v>
      </c>
      <c r="EV1" s="186"/>
      <c r="EX1" s="185" t="s">
        <v>242</v>
      </c>
      <c r="EY1" s="186"/>
      <c r="FA1" s="185" t="s">
        <v>241</v>
      </c>
      <c r="FB1" s="186"/>
      <c r="FD1" s="185" t="s">
        <v>240</v>
      </c>
      <c r="FE1" s="186"/>
      <c r="FG1" s="185" t="s">
        <v>239</v>
      </c>
      <c r="FH1" s="186"/>
      <c r="FJ1" s="185" t="s">
        <v>238</v>
      </c>
      <c r="FK1" s="186"/>
      <c r="FM1" s="185" t="s">
        <v>237</v>
      </c>
      <c r="FN1" s="186"/>
      <c r="FP1" s="185" t="s">
        <v>236</v>
      </c>
      <c r="FQ1" s="188"/>
      <c r="FS1" s="185" t="s">
        <v>235</v>
      </c>
      <c r="FT1" s="186"/>
      <c r="FV1" s="185" t="s">
        <v>234</v>
      </c>
      <c r="FW1" s="186"/>
      <c r="FY1" s="185" t="s">
        <v>225</v>
      </c>
      <c r="FZ1" s="186"/>
    </row>
    <row r="2" spans="1:182">
      <c r="A2" s="94" t="s">
        <v>130</v>
      </c>
      <c r="B2" s="95">
        <v>12.14</v>
      </c>
      <c r="D2" s="113" t="s">
        <v>130</v>
      </c>
      <c r="E2" s="102">
        <v>6.2</v>
      </c>
      <c r="G2" s="113" t="s">
        <v>130</v>
      </c>
      <c r="H2" s="102">
        <v>4.8</v>
      </c>
      <c r="J2" s="94" t="s">
        <v>130</v>
      </c>
      <c r="K2" s="92">
        <v>14.13</v>
      </c>
      <c r="L2" s="87"/>
      <c r="M2" s="94" t="s">
        <v>130</v>
      </c>
      <c r="N2" s="92">
        <v>17.600000000000001</v>
      </c>
      <c r="O2" s="87"/>
      <c r="P2" s="94" t="s">
        <v>130</v>
      </c>
      <c r="Q2" s="92">
        <v>22.5</v>
      </c>
      <c r="R2" s="87"/>
      <c r="S2" s="94" t="s">
        <v>130</v>
      </c>
      <c r="T2" s="95">
        <v>4.1100000000000003</v>
      </c>
      <c r="U2" s="87"/>
      <c r="V2" s="94" t="s">
        <v>130</v>
      </c>
      <c r="W2" s="92">
        <v>10.6</v>
      </c>
      <c r="X2" s="87"/>
      <c r="Y2" s="94" t="s">
        <v>130</v>
      </c>
      <c r="Z2" s="95">
        <v>17.21</v>
      </c>
      <c r="AA2" s="87"/>
      <c r="AB2" s="94" t="s">
        <v>130</v>
      </c>
      <c r="AC2" s="95">
        <v>70</v>
      </c>
      <c r="AD2" s="87"/>
      <c r="AE2" s="94" t="s">
        <v>130</v>
      </c>
      <c r="AF2" s="92">
        <v>2.48</v>
      </c>
      <c r="AH2" s="94" t="s">
        <v>130</v>
      </c>
      <c r="AI2" s="95">
        <v>9.4700000000000006</v>
      </c>
      <c r="AK2" s="94" t="s">
        <v>130</v>
      </c>
      <c r="AL2" s="95">
        <v>7.8</v>
      </c>
      <c r="AN2" s="94" t="s">
        <v>130</v>
      </c>
      <c r="AO2" s="95">
        <v>11.3</v>
      </c>
      <c r="AQ2" s="94" t="s">
        <v>130</v>
      </c>
      <c r="AR2" s="95">
        <v>38</v>
      </c>
      <c r="AT2" s="94" t="s">
        <v>130</v>
      </c>
      <c r="AU2" s="95">
        <v>0.99</v>
      </c>
      <c r="AW2" s="94" t="s">
        <v>130</v>
      </c>
      <c r="AX2" s="92">
        <v>5.01</v>
      </c>
      <c r="AZ2" s="113" t="s">
        <v>130</v>
      </c>
      <c r="BA2" s="102">
        <v>1.6</v>
      </c>
      <c r="BC2" s="94" t="s">
        <v>130</v>
      </c>
      <c r="BD2" s="92">
        <v>2.39</v>
      </c>
      <c r="BF2" s="94" t="s">
        <v>130</v>
      </c>
      <c r="BG2" s="92">
        <v>14</v>
      </c>
      <c r="BI2" s="115" t="s">
        <v>130</v>
      </c>
      <c r="BJ2" s="114">
        <v>7</v>
      </c>
      <c r="BL2" s="94" t="s">
        <v>130</v>
      </c>
      <c r="BM2" s="92">
        <v>47.09</v>
      </c>
      <c r="BO2" s="94" t="s">
        <v>130</v>
      </c>
      <c r="BP2" s="92">
        <v>16.600000000000001</v>
      </c>
      <c r="BQ2" s="107"/>
      <c r="BR2" s="94" t="s">
        <v>130</v>
      </c>
      <c r="BS2" s="92">
        <v>16.5</v>
      </c>
      <c r="BT2" s="107"/>
      <c r="BU2" s="94" t="s">
        <v>130</v>
      </c>
      <c r="BV2" s="95">
        <v>4.47</v>
      </c>
      <c r="BX2" s="94" t="s">
        <v>130</v>
      </c>
      <c r="BY2" s="95">
        <v>295</v>
      </c>
      <c r="CA2" s="94" t="s">
        <v>130</v>
      </c>
      <c r="CB2" s="92">
        <v>27.99</v>
      </c>
      <c r="CD2" s="94" t="s">
        <v>130</v>
      </c>
      <c r="CE2" s="95">
        <v>99.5</v>
      </c>
      <c r="CG2" s="113" t="s">
        <v>130</v>
      </c>
      <c r="CH2" s="102">
        <v>19</v>
      </c>
      <c r="CJ2" s="94" t="s">
        <v>130</v>
      </c>
      <c r="CK2" s="95">
        <v>26</v>
      </c>
      <c r="CM2" s="94" t="s">
        <v>130</v>
      </c>
      <c r="CN2" s="95">
        <v>23</v>
      </c>
      <c r="CP2" s="94" t="s">
        <v>130</v>
      </c>
      <c r="CQ2" s="95">
        <v>25</v>
      </c>
      <c r="CR2" s="108"/>
      <c r="CS2" s="94" t="s">
        <v>130</v>
      </c>
      <c r="CT2" s="95">
        <v>32.18</v>
      </c>
      <c r="CV2" s="94" t="s">
        <v>130</v>
      </c>
      <c r="CW2" s="92">
        <v>49</v>
      </c>
      <c r="CY2" s="94" t="s">
        <v>130</v>
      </c>
      <c r="CZ2" s="92">
        <v>18</v>
      </c>
      <c r="DB2" s="94" t="s">
        <v>130</v>
      </c>
      <c r="DC2" s="92">
        <v>29.96</v>
      </c>
      <c r="DE2" s="113" t="s">
        <v>130</v>
      </c>
      <c r="DF2" s="102">
        <v>14.99</v>
      </c>
      <c r="DH2" s="94" t="s">
        <v>130</v>
      </c>
      <c r="DI2" s="92">
        <v>25</v>
      </c>
      <c r="DK2" s="94" t="s">
        <v>130</v>
      </c>
      <c r="DL2" s="95">
        <v>3.84</v>
      </c>
      <c r="DN2" s="94" t="s">
        <v>130</v>
      </c>
      <c r="DO2" s="92">
        <v>89.18</v>
      </c>
      <c r="DQ2" s="113" t="s">
        <v>130</v>
      </c>
      <c r="DR2" s="102">
        <v>55</v>
      </c>
      <c r="DT2" s="147" t="s">
        <v>130</v>
      </c>
      <c r="DU2" s="95">
        <v>141.9</v>
      </c>
      <c r="DW2" s="94" t="s">
        <v>130</v>
      </c>
      <c r="DX2" s="92">
        <v>53.46</v>
      </c>
      <c r="DZ2" s="94" t="s">
        <v>130</v>
      </c>
      <c r="EA2" s="95">
        <v>130</v>
      </c>
      <c r="EC2" s="94" t="s">
        <v>130</v>
      </c>
      <c r="ED2" s="123">
        <v>46</v>
      </c>
      <c r="EF2" s="94" t="s">
        <v>130</v>
      </c>
      <c r="EG2" s="95">
        <v>130</v>
      </c>
      <c r="EI2" s="94" t="s">
        <v>130</v>
      </c>
      <c r="EJ2" s="95">
        <v>2.37</v>
      </c>
      <c r="EL2" s="94" t="s">
        <v>130</v>
      </c>
      <c r="EM2" s="95">
        <v>7.72</v>
      </c>
      <c r="EO2" s="94" t="s">
        <v>130</v>
      </c>
      <c r="EP2" s="95">
        <v>3.98</v>
      </c>
      <c r="ER2" s="94" t="s">
        <v>130</v>
      </c>
      <c r="ES2" s="95">
        <v>1.4</v>
      </c>
      <c r="EU2" s="113" t="s">
        <v>130</v>
      </c>
      <c r="EV2" s="102">
        <v>6.2</v>
      </c>
      <c r="EX2" s="94" t="s">
        <v>130</v>
      </c>
      <c r="EY2" s="95">
        <v>2.9</v>
      </c>
      <c r="FA2" s="94" t="s">
        <v>130</v>
      </c>
      <c r="FB2" s="95">
        <v>2</v>
      </c>
      <c r="FD2" s="94" t="s">
        <v>130</v>
      </c>
      <c r="FE2" s="95">
        <v>8.5</v>
      </c>
      <c r="FG2" s="94" t="s">
        <v>130</v>
      </c>
      <c r="FH2" s="95">
        <v>71</v>
      </c>
      <c r="FJ2" s="113" t="s">
        <v>130</v>
      </c>
      <c r="FK2" s="102">
        <v>1.06</v>
      </c>
      <c r="FM2" s="113" t="s">
        <v>130</v>
      </c>
      <c r="FN2" s="102">
        <v>5.6</v>
      </c>
      <c r="FP2" s="94" t="s">
        <v>130</v>
      </c>
      <c r="FQ2" s="95">
        <v>25.9</v>
      </c>
      <c r="FS2" s="94" t="s">
        <v>130</v>
      </c>
      <c r="FT2" s="95">
        <v>13.91</v>
      </c>
      <c r="FV2" s="94" t="s">
        <v>130</v>
      </c>
      <c r="FW2" s="95">
        <v>17</v>
      </c>
      <c r="FY2" s="94" t="s">
        <v>130</v>
      </c>
      <c r="FZ2" s="95">
        <v>23</v>
      </c>
    </row>
    <row r="3" spans="1:182">
      <c r="A3" s="94" t="s">
        <v>129</v>
      </c>
      <c r="B3" s="95">
        <v>12.25</v>
      </c>
      <c r="D3" s="94" t="s">
        <v>129</v>
      </c>
      <c r="E3" s="95">
        <v>16.98</v>
      </c>
      <c r="G3" s="94" t="s">
        <v>129</v>
      </c>
      <c r="H3" s="95">
        <v>14</v>
      </c>
      <c r="J3" s="94" t="s">
        <v>129</v>
      </c>
      <c r="K3" s="92">
        <v>10.3</v>
      </c>
      <c r="L3" s="87"/>
      <c r="M3" s="94" t="s">
        <v>129</v>
      </c>
      <c r="N3" s="95">
        <v>15.95</v>
      </c>
      <c r="O3" s="87"/>
      <c r="P3" s="94" t="s">
        <v>129</v>
      </c>
      <c r="Q3" s="92">
        <v>22.32</v>
      </c>
      <c r="R3" s="87"/>
      <c r="S3" s="94" t="s">
        <v>129</v>
      </c>
      <c r="T3" s="95">
        <v>3.4</v>
      </c>
      <c r="U3" s="87"/>
      <c r="V3" s="94" t="s">
        <v>129</v>
      </c>
      <c r="W3" s="92">
        <v>5.99</v>
      </c>
      <c r="X3" s="87"/>
      <c r="Y3" s="94" t="s">
        <v>129</v>
      </c>
      <c r="Z3" s="95">
        <v>12.3</v>
      </c>
      <c r="AA3" s="87"/>
      <c r="AB3" s="94" t="s">
        <v>129</v>
      </c>
      <c r="AC3" s="95">
        <v>50</v>
      </c>
      <c r="AD3" s="87"/>
      <c r="AE3" s="94" t="s">
        <v>129</v>
      </c>
      <c r="AF3" s="92">
        <v>2.1</v>
      </c>
      <c r="AH3" s="94" t="s">
        <v>129</v>
      </c>
      <c r="AI3" s="95">
        <v>13.3</v>
      </c>
      <c r="AK3" s="94" t="s">
        <v>129</v>
      </c>
      <c r="AL3" s="95">
        <v>4.49</v>
      </c>
      <c r="AN3" s="122" t="s">
        <v>129</v>
      </c>
      <c r="AO3" s="102">
        <v>5.89</v>
      </c>
      <c r="AQ3" s="94" t="s">
        <v>129</v>
      </c>
      <c r="AR3" s="92">
        <v>32.9</v>
      </c>
      <c r="AT3" s="94" t="s">
        <v>129</v>
      </c>
      <c r="AU3" s="95">
        <v>3.09</v>
      </c>
      <c r="AW3" s="94" t="s">
        <v>129</v>
      </c>
      <c r="AX3" s="92">
        <v>5.0999999999999996</v>
      </c>
      <c r="AZ3" s="113" t="s">
        <v>129</v>
      </c>
      <c r="BA3" s="102">
        <v>33.840000000000003</v>
      </c>
      <c r="BC3" s="113" t="s">
        <v>129</v>
      </c>
      <c r="BD3" s="102">
        <v>1.22</v>
      </c>
      <c r="BF3" s="94" t="s">
        <v>129</v>
      </c>
      <c r="BG3" s="92">
        <v>13.94</v>
      </c>
      <c r="BI3" s="113" t="s">
        <v>129</v>
      </c>
      <c r="BJ3" s="102">
        <v>3.94</v>
      </c>
      <c r="BL3" s="94" t="s">
        <v>129</v>
      </c>
      <c r="BM3" s="92">
        <v>100</v>
      </c>
      <c r="BO3" s="94" t="s">
        <v>129</v>
      </c>
      <c r="BP3" s="92">
        <v>10.4</v>
      </c>
      <c r="BQ3" s="107"/>
      <c r="BR3" s="94" t="s">
        <v>129</v>
      </c>
      <c r="BS3" s="92">
        <v>15.5</v>
      </c>
      <c r="BT3" s="107"/>
      <c r="BU3" s="94" t="s">
        <v>129</v>
      </c>
      <c r="BV3" s="95">
        <v>3.76</v>
      </c>
      <c r="BX3" s="113" t="s">
        <v>129</v>
      </c>
      <c r="BY3" s="102">
        <v>280</v>
      </c>
      <c r="CA3" s="94" t="s">
        <v>129</v>
      </c>
      <c r="CB3" s="92">
        <v>25.49</v>
      </c>
      <c r="CD3" s="113" t="s">
        <v>129</v>
      </c>
      <c r="CE3" s="102">
        <v>85</v>
      </c>
      <c r="CG3" s="94" t="s">
        <v>129</v>
      </c>
      <c r="CH3" s="95">
        <v>29.61</v>
      </c>
      <c r="CJ3" s="94" t="s">
        <v>129</v>
      </c>
      <c r="CK3" s="95">
        <v>30.22</v>
      </c>
      <c r="CM3" s="94" t="s">
        <v>129</v>
      </c>
      <c r="CN3" s="92">
        <v>23.6</v>
      </c>
      <c r="CP3" s="113" t="s">
        <v>129</v>
      </c>
      <c r="CQ3" s="102">
        <v>126.72</v>
      </c>
      <c r="CR3" s="118"/>
      <c r="CS3" s="113" t="s">
        <v>129</v>
      </c>
      <c r="CT3" s="102">
        <v>21</v>
      </c>
      <c r="CV3" s="94" t="s">
        <v>129</v>
      </c>
      <c r="CW3" s="95">
        <v>27.99</v>
      </c>
      <c r="CY3" s="113" t="s">
        <v>129</v>
      </c>
      <c r="CZ3" s="102">
        <v>12.94</v>
      </c>
      <c r="DB3" s="94" t="s">
        <v>129</v>
      </c>
      <c r="DC3" s="92">
        <v>16.3</v>
      </c>
      <c r="DE3" s="94" t="s">
        <v>129</v>
      </c>
      <c r="DF3" s="95">
        <v>24</v>
      </c>
      <c r="DH3" s="94" t="s">
        <v>129</v>
      </c>
      <c r="DI3" s="92">
        <v>1.85</v>
      </c>
      <c r="DK3" s="94" t="s">
        <v>129</v>
      </c>
      <c r="DL3" s="95">
        <v>2.79</v>
      </c>
      <c r="DN3" s="94" t="s">
        <v>129</v>
      </c>
      <c r="DO3" s="92">
        <v>94.5</v>
      </c>
      <c r="DQ3" s="94" t="s">
        <v>129</v>
      </c>
      <c r="DR3" s="95">
        <v>182.5</v>
      </c>
      <c r="DT3" s="94" t="s">
        <v>129</v>
      </c>
      <c r="DU3" s="95">
        <v>139</v>
      </c>
      <c r="DW3" s="94" t="s">
        <v>129</v>
      </c>
      <c r="DX3" s="92">
        <v>75</v>
      </c>
      <c r="DZ3" s="94" t="s">
        <v>129</v>
      </c>
      <c r="EA3" s="95">
        <v>139</v>
      </c>
      <c r="EC3" s="91" t="s">
        <v>127</v>
      </c>
      <c r="ED3" s="90"/>
      <c r="EF3" s="91" t="s">
        <v>147</v>
      </c>
      <c r="EG3" s="90"/>
      <c r="EI3" s="94" t="s">
        <v>129</v>
      </c>
      <c r="EJ3" s="92">
        <v>1.69</v>
      </c>
      <c r="EL3" s="94" t="s">
        <v>129</v>
      </c>
      <c r="EM3" s="95">
        <v>10.35</v>
      </c>
      <c r="EO3" s="113" t="s">
        <v>129</v>
      </c>
      <c r="EP3" s="102">
        <v>2.8</v>
      </c>
      <c r="ER3" s="94" t="s">
        <v>129</v>
      </c>
      <c r="ES3" s="95">
        <v>2.5099999999999998</v>
      </c>
      <c r="EU3" s="94" t="s">
        <v>129</v>
      </c>
      <c r="EV3" s="95">
        <v>1.4</v>
      </c>
      <c r="EX3" s="94" t="s">
        <v>129</v>
      </c>
      <c r="EY3" s="95">
        <v>2</v>
      </c>
      <c r="FA3" s="94" t="s">
        <v>129</v>
      </c>
      <c r="FB3" s="95">
        <v>2</v>
      </c>
      <c r="FD3" s="94" t="s">
        <v>129</v>
      </c>
      <c r="FE3" s="95">
        <v>7.99</v>
      </c>
      <c r="FG3" s="94" t="s">
        <v>129</v>
      </c>
      <c r="FH3" s="95">
        <v>139.9</v>
      </c>
      <c r="FJ3" s="94" t="s">
        <v>129</v>
      </c>
      <c r="FK3" s="95">
        <v>9.99</v>
      </c>
      <c r="FM3" s="94" t="s">
        <v>129</v>
      </c>
      <c r="FN3" s="95">
        <v>9.73</v>
      </c>
      <c r="FP3" s="113" t="s">
        <v>129</v>
      </c>
      <c r="FQ3" s="102">
        <v>99.99</v>
      </c>
      <c r="FS3" s="94" t="s">
        <v>129</v>
      </c>
      <c r="FT3" s="95">
        <v>18</v>
      </c>
      <c r="FV3" s="94" t="s">
        <v>129</v>
      </c>
      <c r="FW3" s="95">
        <v>16.5</v>
      </c>
      <c r="FY3" s="94" t="s">
        <v>129</v>
      </c>
      <c r="FZ3" s="95">
        <v>30</v>
      </c>
    </row>
    <row r="4" spans="1:182">
      <c r="A4" s="94" t="s">
        <v>133</v>
      </c>
      <c r="B4" s="92">
        <v>7.7</v>
      </c>
      <c r="D4" s="103" t="s">
        <v>133</v>
      </c>
      <c r="E4" s="102">
        <v>24.99</v>
      </c>
      <c r="G4" s="93" t="s">
        <v>133</v>
      </c>
      <c r="H4" s="95">
        <v>13.99</v>
      </c>
      <c r="J4" s="103" t="s">
        <v>133</v>
      </c>
      <c r="K4" s="102">
        <v>9.4700000000000006</v>
      </c>
      <c r="L4" s="87"/>
      <c r="M4" s="96" t="s">
        <v>133</v>
      </c>
      <c r="N4" s="92">
        <v>38.869999999999997</v>
      </c>
      <c r="O4" s="87"/>
      <c r="P4" s="96" t="s">
        <v>133</v>
      </c>
      <c r="Q4" s="92">
        <v>23.9</v>
      </c>
      <c r="R4" s="87"/>
      <c r="S4" s="96" t="s">
        <v>133</v>
      </c>
      <c r="T4" s="95">
        <v>2.95</v>
      </c>
      <c r="U4" s="87"/>
      <c r="V4" s="103" t="s">
        <v>133</v>
      </c>
      <c r="W4" s="102">
        <v>3.8</v>
      </c>
      <c r="X4" s="87"/>
      <c r="Y4" s="93" t="s">
        <v>133</v>
      </c>
      <c r="Z4" s="95">
        <v>12.59</v>
      </c>
      <c r="AA4" s="87"/>
      <c r="AB4" s="93" t="s">
        <v>133</v>
      </c>
      <c r="AC4" s="95">
        <v>64.790000000000006</v>
      </c>
      <c r="AD4" s="87"/>
      <c r="AE4" s="96" t="s">
        <v>133</v>
      </c>
      <c r="AF4" s="92">
        <v>3.9</v>
      </c>
      <c r="AH4" s="96" t="s">
        <v>133</v>
      </c>
      <c r="AI4" s="95">
        <v>18</v>
      </c>
      <c r="AK4" s="96" t="s">
        <v>133</v>
      </c>
      <c r="AL4" s="95">
        <v>24.62</v>
      </c>
      <c r="AN4" s="111" t="s">
        <v>133</v>
      </c>
      <c r="AO4" s="110">
        <v>8.17</v>
      </c>
      <c r="AQ4" s="96" t="s">
        <v>133</v>
      </c>
      <c r="AR4" s="95">
        <v>42.37</v>
      </c>
      <c r="AT4" s="96" t="s">
        <v>133</v>
      </c>
      <c r="AU4" s="95">
        <v>3.99</v>
      </c>
      <c r="AW4" s="93" t="s">
        <v>133</v>
      </c>
      <c r="AX4" s="92">
        <v>2.2000000000000002</v>
      </c>
      <c r="AZ4" s="93" t="s">
        <v>133</v>
      </c>
      <c r="BA4" s="95">
        <v>28.49</v>
      </c>
      <c r="BC4" s="103" t="s">
        <v>133</v>
      </c>
      <c r="BD4" s="102">
        <v>1.4</v>
      </c>
      <c r="BF4" s="103" t="s">
        <v>133</v>
      </c>
      <c r="BG4" s="102">
        <v>24</v>
      </c>
      <c r="BI4" s="93" t="s">
        <v>133</v>
      </c>
      <c r="BJ4" s="92">
        <v>9.42</v>
      </c>
      <c r="BL4" s="96" t="s">
        <v>133</v>
      </c>
      <c r="BM4" s="92">
        <v>109.9</v>
      </c>
      <c r="BO4" s="96" t="s">
        <v>133</v>
      </c>
      <c r="BP4" s="92">
        <v>27</v>
      </c>
      <c r="BQ4" s="107"/>
      <c r="BR4" s="96" t="s">
        <v>133</v>
      </c>
      <c r="BS4" s="92">
        <v>9.89</v>
      </c>
      <c r="BT4" s="107"/>
      <c r="BU4" s="93" t="s">
        <v>133</v>
      </c>
      <c r="BV4" s="95">
        <v>10.99</v>
      </c>
      <c r="BX4" s="93" t="s">
        <v>133</v>
      </c>
      <c r="BY4" s="95">
        <v>398.99</v>
      </c>
      <c r="CA4" s="93" t="s">
        <v>133</v>
      </c>
      <c r="CB4" s="92">
        <v>32.369999999999997</v>
      </c>
      <c r="CD4" s="93" t="s">
        <v>133</v>
      </c>
      <c r="CE4" s="95">
        <v>126</v>
      </c>
      <c r="CG4" s="93" t="s">
        <v>133</v>
      </c>
      <c r="CH4" s="95">
        <v>31.99</v>
      </c>
      <c r="CJ4" s="93" t="s">
        <v>133</v>
      </c>
      <c r="CK4" s="95">
        <v>22.49</v>
      </c>
      <c r="CM4" s="103" t="s">
        <v>133</v>
      </c>
      <c r="CN4" s="102">
        <v>18</v>
      </c>
      <c r="CP4" s="93" t="s">
        <v>133</v>
      </c>
      <c r="CQ4" s="95">
        <v>16.52</v>
      </c>
      <c r="CR4" s="108"/>
      <c r="CS4" s="103" t="s">
        <v>133</v>
      </c>
      <c r="CT4" s="102">
        <v>22.78</v>
      </c>
      <c r="CV4" s="93" t="s">
        <v>133</v>
      </c>
      <c r="CW4" s="95">
        <v>24</v>
      </c>
      <c r="CY4" s="93" t="s">
        <v>133</v>
      </c>
      <c r="CZ4" s="95">
        <v>18</v>
      </c>
      <c r="DB4" s="93" t="s">
        <v>133</v>
      </c>
      <c r="DC4" s="92">
        <v>32.700000000000003</v>
      </c>
      <c r="DE4" s="93" t="s">
        <v>133</v>
      </c>
      <c r="DF4" s="92">
        <v>52.4</v>
      </c>
      <c r="DH4" s="96" t="s">
        <v>133</v>
      </c>
      <c r="DI4" s="92">
        <v>1.4</v>
      </c>
      <c r="DK4" s="93" t="s">
        <v>133</v>
      </c>
      <c r="DL4" s="95">
        <v>3.35</v>
      </c>
      <c r="DN4" s="96" t="s">
        <v>133</v>
      </c>
      <c r="DO4" s="92">
        <v>100.33</v>
      </c>
      <c r="DQ4" s="103" t="s">
        <v>133</v>
      </c>
      <c r="DR4" s="102">
        <v>196.35</v>
      </c>
      <c r="DT4" s="103" t="s">
        <v>133</v>
      </c>
      <c r="DU4" s="102">
        <v>22</v>
      </c>
      <c r="DW4" s="103" t="s">
        <v>133</v>
      </c>
      <c r="DX4" s="102">
        <v>24.26</v>
      </c>
      <c r="DZ4" s="103" t="s">
        <v>133</v>
      </c>
      <c r="EA4" s="102">
        <v>55</v>
      </c>
      <c r="EC4" s="85" t="s">
        <v>126</v>
      </c>
      <c r="ED4" s="86"/>
      <c r="EF4" s="85" t="s">
        <v>126</v>
      </c>
      <c r="EG4" s="86"/>
      <c r="EI4" s="93" t="s">
        <v>133</v>
      </c>
      <c r="EJ4" s="95">
        <v>4</v>
      </c>
      <c r="EL4" s="93" t="s">
        <v>133</v>
      </c>
      <c r="EM4" s="95">
        <v>11.21</v>
      </c>
      <c r="EO4" s="103" t="s">
        <v>133</v>
      </c>
      <c r="EP4" s="102">
        <v>12.1</v>
      </c>
      <c r="ER4" s="93" t="s">
        <v>133</v>
      </c>
      <c r="ES4" s="95">
        <v>3.42</v>
      </c>
      <c r="EU4" s="93" t="s">
        <v>133</v>
      </c>
      <c r="EV4" s="95">
        <v>2.7</v>
      </c>
      <c r="EX4" s="103" t="s">
        <v>133</v>
      </c>
      <c r="EY4" s="102">
        <v>1.79</v>
      </c>
      <c r="FA4" s="93" t="s">
        <v>133</v>
      </c>
      <c r="FB4" s="95">
        <v>2.5</v>
      </c>
      <c r="FD4" s="93" t="s">
        <v>133</v>
      </c>
      <c r="FE4" s="95">
        <v>7.5</v>
      </c>
      <c r="FG4" s="93" t="s">
        <v>133</v>
      </c>
      <c r="FH4" s="95">
        <v>145.61000000000001</v>
      </c>
      <c r="FJ4" s="93" t="s">
        <v>133</v>
      </c>
      <c r="FK4" s="95">
        <v>13.89</v>
      </c>
      <c r="FM4" s="103" t="s">
        <v>133</v>
      </c>
      <c r="FN4" s="102">
        <v>24.7</v>
      </c>
      <c r="FP4" s="93" t="s">
        <v>133</v>
      </c>
      <c r="FQ4" s="95">
        <v>19.8</v>
      </c>
      <c r="FS4" s="103" t="s">
        <v>133</v>
      </c>
      <c r="FT4" s="102">
        <v>59.99</v>
      </c>
      <c r="FV4" s="93" t="s">
        <v>133</v>
      </c>
      <c r="FW4" s="95">
        <v>31.99</v>
      </c>
      <c r="FY4" s="103" t="s">
        <v>133</v>
      </c>
      <c r="FZ4" s="102">
        <v>49.64</v>
      </c>
    </row>
    <row r="5" spans="1:182">
      <c r="A5" s="93" t="s">
        <v>143</v>
      </c>
      <c r="B5" s="95">
        <v>10.15</v>
      </c>
      <c r="D5" s="93" t="s">
        <v>143</v>
      </c>
      <c r="E5" s="95">
        <v>18.420000000000002</v>
      </c>
      <c r="G5" s="103" t="s">
        <v>143</v>
      </c>
      <c r="H5" s="102">
        <v>18.73</v>
      </c>
      <c r="J5" s="103" t="s">
        <v>143</v>
      </c>
      <c r="K5" s="102">
        <v>33.840000000000003</v>
      </c>
      <c r="L5" s="87"/>
      <c r="M5" s="103" t="s">
        <v>143</v>
      </c>
      <c r="N5" s="102">
        <v>109</v>
      </c>
      <c r="O5" s="87"/>
      <c r="P5" s="96" t="s">
        <v>143</v>
      </c>
      <c r="Q5" s="92">
        <v>30.01</v>
      </c>
      <c r="R5" s="87"/>
      <c r="S5" s="96" t="s">
        <v>143</v>
      </c>
      <c r="T5" s="92">
        <v>8.25</v>
      </c>
      <c r="U5" s="87"/>
      <c r="V5" s="96" t="s">
        <v>143</v>
      </c>
      <c r="W5" s="92">
        <v>4.8499999999999996</v>
      </c>
      <c r="X5" s="87"/>
      <c r="Y5" s="93" t="s">
        <v>143</v>
      </c>
      <c r="Z5" s="95">
        <v>23</v>
      </c>
      <c r="AA5" s="87"/>
      <c r="AB5" s="93" t="s">
        <v>143</v>
      </c>
      <c r="AC5" s="95">
        <v>118.99</v>
      </c>
      <c r="AD5" s="87"/>
      <c r="AE5" s="96" t="s">
        <v>143</v>
      </c>
      <c r="AF5" s="95">
        <v>3.15</v>
      </c>
      <c r="AH5" s="103" t="s">
        <v>143</v>
      </c>
      <c r="AI5" s="102">
        <v>40.9</v>
      </c>
      <c r="AK5" s="96" t="s">
        <v>143</v>
      </c>
      <c r="AL5" s="95">
        <v>14.13</v>
      </c>
      <c r="AN5" s="111" t="s">
        <v>143</v>
      </c>
      <c r="AO5" s="110">
        <v>11.8</v>
      </c>
      <c r="AQ5" s="96" t="s">
        <v>143</v>
      </c>
      <c r="AR5" s="95">
        <v>55</v>
      </c>
      <c r="AT5" s="96" t="s">
        <v>143</v>
      </c>
      <c r="AU5" s="95">
        <v>6.9</v>
      </c>
      <c r="AW5" s="93" t="s">
        <v>143</v>
      </c>
      <c r="AX5" s="92">
        <v>19.8</v>
      </c>
      <c r="AZ5" s="93" t="s">
        <v>143</v>
      </c>
      <c r="BA5" s="95">
        <v>24.9</v>
      </c>
      <c r="BC5" s="93" t="s">
        <v>143</v>
      </c>
      <c r="BD5" s="95">
        <v>6.76</v>
      </c>
      <c r="BF5" s="96" t="s">
        <v>143</v>
      </c>
      <c r="BG5" s="92">
        <v>15.06</v>
      </c>
      <c r="BI5" s="103" t="s">
        <v>143</v>
      </c>
      <c r="BJ5" s="102">
        <v>22.8</v>
      </c>
      <c r="BL5" s="103" t="s">
        <v>143</v>
      </c>
      <c r="BM5" s="102">
        <v>279.99</v>
      </c>
      <c r="BO5" s="96" t="s">
        <v>143</v>
      </c>
      <c r="BP5" s="92">
        <v>42.87</v>
      </c>
      <c r="BQ5" s="107"/>
      <c r="BR5" s="103" t="s">
        <v>143</v>
      </c>
      <c r="BS5" s="102">
        <v>33</v>
      </c>
      <c r="BT5" s="118"/>
      <c r="BU5" s="93" t="s">
        <v>143</v>
      </c>
      <c r="BV5" s="95">
        <v>4.5999999999999996</v>
      </c>
      <c r="BX5" s="93" t="s">
        <v>143</v>
      </c>
      <c r="BY5" s="95">
        <v>556</v>
      </c>
      <c r="CA5" s="103" t="s">
        <v>143</v>
      </c>
      <c r="CB5" s="102">
        <v>197.9</v>
      </c>
      <c r="CD5" s="103" t="s">
        <v>143</v>
      </c>
      <c r="CE5" s="102">
        <v>199</v>
      </c>
      <c r="CG5" s="93" t="s">
        <v>143</v>
      </c>
      <c r="CH5" s="95">
        <v>32.47</v>
      </c>
      <c r="CJ5" s="93" t="s">
        <v>143</v>
      </c>
      <c r="CK5" s="95">
        <v>22</v>
      </c>
      <c r="CM5" s="93" t="s">
        <v>143</v>
      </c>
      <c r="CN5" s="95">
        <v>23</v>
      </c>
      <c r="CP5" s="96" t="s">
        <v>143</v>
      </c>
      <c r="CQ5" s="95">
        <v>51.61</v>
      </c>
      <c r="CR5" s="108"/>
      <c r="CS5" s="93" t="s">
        <v>143</v>
      </c>
      <c r="CT5" s="95">
        <v>24.9</v>
      </c>
      <c r="CV5" s="93" t="s">
        <v>143</v>
      </c>
      <c r="CW5" s="95">
        <v>65</v>
      </c>
      <c r="CY5" s="103" t="s">
        <v>143</v>
      </c>
      <c r="CZ5" s="102">
        <v>38</v>
      </c>
      <c r="DB5" s="103" t="s">
        <v>143</v>
      </c>
      <c r="DC5" s="102">
        <v>110.58</v>
      </c>
      <c r="DE5" s="103" t="s">
        <v>143</v>
      </c>
      <c r="DF5" s="102">
        <v>68.53</v>
      </c>
      <c r="DH5" s="103" t="s">
        <v>143</v>
      </c>
      <c r="DI5" s="102">
        <v>296.89999999999998</v>
      </c>
      <c r="DK5" s="103" t="s">
        <v>143</v>
      </c>
      <c r="DL5" s="102">
        <v>75</v>
      </c>
      <c r="DN5" s="96" t="s">
        <v>143</v>
      </c>
      <c r="DO5" s="92">
        <v>89.9</v>
      </c>
      <c r="DQ5" s="93" t="s">
        <v>143</v>
      </c>
      <c r="DR5" s="95">
        <v>79.099999999999994</v>
      </c>
      <c r="DT5" s="93" t="s">
        <v>143</v>
      </c>
      <c r="DU5" s="95">
        <v>45</v>
      </c>
      <c r="DW5" s="96" t="s">
        <v>143</v>
      </c>
      <c r="DX5" s="95">
        <v>62.9</v>
      </c>
      <c r="DZ5" s="91" t="s">
        <v>127</v>
      </c>
      <c r="EA5" s="90">
        <f>AVERAGE(EA2:EA4)</f>
        <v>108</v>
      </c>
      <c r="EC5" s="85" t="s">
        <v>125</v>
      </c>
      <c r="ED5" s="97"/>
      <c r="EF5" s="85" t="s">
        <v>125</v>
      </c>
      <c r="EG5" s="97"/>
      <c r="EI5" s="93" t="s">
        <v>143</v>
      </c>
      <c r="EJ5" s="95">
        <v>5.24</v>
      </c>
      <c r="EL5" s="96" t="s">
        <v>143</v>
      </c>
      <c r="EM5" s="95">
        <v>7.95</v>
      </c>
      <c r="EO5" s="93" t="s">
        <v>143</v>
      </c>
      <c r="EP5" s="95">
        <v>8.5399999999999991</v>
      </c>
      <c r="ER5" s="103" t="s">
        <v>143</v>
      </c>
      <c r="ES5" s="102">
        <v>8.9</v>
      </c>
      <c r="EU5" s="93" t="s">
        <v>143</v>
      </c>
      <c r="EV5" s="95">
        <v>3.5</v>
      </c>
      <c r="EX5" s="93" t="s">
        <v>143</v>
      </c>
      <c r="EY5" s="95">
        <v>3.78</v>
      </c>
      <c r="FA5" s="103" t="s">
        <v>143</v>
      </c>
      <c r="FB5" s="102">
        <v>5.7</v>
      </c>
      <c r="FD5" s="93" t="s">
        <v>143</v>
      </c>
      <c r="FE5" s="95">
        <v>7.55</v>
      </c>
      <c r="FG5" s="93" t="s">
        <v>143</v>
      </c>
      <c r="FH5" s="95">
        <v>142</v>
      </c>
      <c r="FJ5" s="93" t="s">
        <v>143</v>
      </c>
      <c r="FK5" s="95">
        <v>7</v>
      </c>
      <c r="FM5" s="93" t="s">
        <v>143</v>
      </c>
      <c r="FN5" s="95">
        <v>19.98</v>
      </c>
      <c r="FP5" s="93" t="s">
        <v>143</v>
      </c>
      <c r="FQ5" s="95">
        <v>35.9</v>
      </c>
      <c r="FS5" s="93" t="s">
        <v>143</v>
      </c>
      <c r="FT5" s="95">
        <v>17.5</v>
      </c>
      <c r="FV5" s="93" t="s">
        <v>143</v>
      </c>
      <c r="FW5" s="95">
        <v>15.42</v>
      </c>
      <c r="FY5" s="93" t="s">
        <v>143</v>
      </c>
      <c r="FZ5" s="95">
        <v>22.9</v>
      </c>
    </row>
    <row r="6" spans="1:182">
      <c r="A6" s="103" t="s">
        <v>137</v>
      </c>
      <c r="B6" s="102">
        <v>51.14</v>
      </c>
      <c r="D6" s="93" t="s">
        <v>137</v>
      </c>
      <c r="E6" s="95">
        <v>17.86</v>
      </c>
      <c r="G6" s="103" t="s">
        <v>137</v>
      </c>
      <c r="H6" s="102">
        <v>22.87</v>
      </c>
      <c r="J6" s="103" t="s">
        <v>137</v>
      </c>
      <c r="K6" s="102">
        <v>28.9</v>
      </c>
      <c r="L6" s="87"/>
      <c r="M6" s="103" t="s">
        <v>137</v>
      </c>
      <c r="N6" s="102">
        <v>131.96</v>
      </c>
      <c r="O6" s="87"/>
      <c r="P6" s="96" t="s">
        <v>137</v>
      </c>
      <c r="Q6" s="95">
        <v>27</v>
      </c>
      <c r="R6" s="87"/>
      <c r="S6" s="103" t="s">
        <v>137</v>
      </c>
      <c r="T6" s="102">
        <v>16.899999999999999</v>
      </c>
      <c r="U6" s="87"/>
      <c r="V6" s="103" t="s">
        <v>137</v>
      </c>
      <c r="W6" s="102">
        <v>21.87</v>
      </c>
      <c r="X6" s="87"/>
      <c r="Y6" s="93" t="s">
        <v>137</v>
      </c>
      <c r="Z6" s="95">
        <v>15</v>
      </c>
      <c r="AA6" s="87"/>
      <c r="AB6" s="93" t="s">
        <v>137</v>
      </c>
      <c r="AC6" s="95">
        <v>63.9</v>
      </c>
      <c r="AD6" s="87"/>
      <c r="AE6" s="96" t="s">
        <v>137</v>
      </c>
      <c r="AF6" s="95">
        <v>3.16</v>
      </c>
      <c r="AH6" s="96" t="s">
        <v>137</v>
      </c>
      <c r="AI6" s="95">
        <v>25</v>
      </c>
      <c r="AK6" s="96" t="s">
        <v>137</v>
      </c>
      <c r="AL6" s="95">
        <v>37.9</v>
      </c>
      <c r="AN6" s="120" t="s">
        <v>137</v>
      </c>
      <c r="AO6" s="119">
        <v>26.51</v>
      </c>
      <c r="AQ6" s="96" t="s">
        <v>137</v>
      </c>
      <c r="AR6" s="95">
        <v>39.9</v>
      </c>
      <c r="AT6" s="103" t="s">
        <v>137</v>
      </c>
      <c r="AU6" s="102">
        <v>12.9</v>
      </c>
      <c r="AW6" s="93" t="s">
        <v>137</v>
      </c>
      <c r="AX6" s="92">
        <v>12.51</v>
      </c>
      <c r="AZ6" s="103" t="s">
        <v>137</v>
      </c>
      <c r="BA6" s="102">
        <v>3</v>
      </c>
      <c r="BC6" s="103" t="s">
        <v>137</v>
      </c>
      <c r="BD6" s="102">
        <v>15.89</v>
      </c>
      <c r="BF6" s="96" t="s">
        <v>137</v>
      </c>
      <c r="BG6" s="95">
        <v>11.14</v>
      </c>
      <c r="BI6" s="96" t="s">
        <v>137</v>
      </c>
      <c r="BJ6" s="95">
        <v>13.9</v>
      </c>
      <c r="BL6" s="96" t="s">
        <v>137</v>
      </c>
      <c r="BM6" s="92">
        <v>75</v>
      </c>
      <c r="BO6" s="96" t="s">
        <v>137</v>
      </c>
      <c r="BP6" s="92">
        <v>160</v>
      </c>
      <c r="BQ6" s="107"/>
      <c r="BR6" s="96" t="s">
        <v>137</v>
      </c>
      <c r="BS6" s="92">
        <v>19.25</v>
      </c>
      <c r="BT6" s="107"/>
      <c r="BU6" s="93" t="s">
        <v>137</v>
      </c>
      <c r="BV6" s="95">
        <v>7</v>
      </c>
      <c r="BX6" s="103" t="s">
        <v>137</v>
      </c>
      <c r="BY6" s="102">
        <v>599.79999999999995</v>
      </c>
      <c r="CA6" s="96" t="s">
        <v>137</v>
      </c>
      <c r="CB6" s="95">
        <v>69.989999999999995</v>
      </c>
      <c r="CD6" s="96" t="s">
        <v>137</v>
      </c>
      <c r="CE6" s="95">
        <v>182.25</v>
      </c>
      <c r="CG6" s="93" t="s">
        <v>137</v>
      </c>
      <c r="CH6" s="95">
        <v>49.9</v>
      </c>
      <c r="CJ6" s="93" t="s">
        <v>137</v>
      </c>
      <c r="CK6" s="95">
        <v>26.7</v>
      </c>
      <c r="CM6" s="103" t="s">
        <v>137</v>
      </c>
      <c r="CN6" s="102">
        <v>46.1</v>
      </c>
      <c r="CP6" s="96" t="s">
        <v>137</v>
      </c>
      <c r="CQ6" s="95">
        <v>48.33</v>
      </c>
      <c r="CR6" s="108"/>
      <c r="CS6" s="93" t="s">
        <v>137</v>
      </c>
      <c r="CT6" s="95">
        <v>61.62</v>
      </c>
      <c r="CV6" s="103" t="s">
        <v>137</v>
      </c>
      <c r="CW6" s="102">
        <v>115.08</v>
      </c>
      <c r="CY6" s="93" t="s">
        <v>137</v>
      </c>
      <c r="CZ6" s="95">
        <v>32.07</v>
      </c>
      <c r="DB6" s="96" t="s">
        <v>137</v>
      </c>
      <c r="DC6" s="95">
        <v>30</v>
      </c>
      <c r="DE6" s="96" t="s">
        <v>137</v>
      </c>
      <c r="DF6" s="95">
        <v>49.9</v>
      </c>
      <c r="DH6" s="96" t="s">
        <v>137</v>
      </c>
      <c r="DI6" s="92">
        <v>244.9</v>
      </c>
      <c r="DK6" s="96" t="s">
        <v>137</v>
      </c>
      <c r="DL6" s="92">
        <v>2.2799999999999998</v>
      </c>
      <c r="DN6" s="96" t="s">
        <v>137</v>
      </c>
      <c r="DO6" s="92">
        <v>135.9</v>
      </c>
      <c r="DQ6" s="93" t="s">
        <v>137</v>
      </c>
      <c r="DR6" s="95">
        <v>96.5</v>
      </c>
      <c r="DT6" s="93" t="s">
        <v>137</v>
      </c>
      <c r="DU6" s="95">
        <v>89</v>
      </c>
      <c r="DW6" s="91" t="s">
        <v>127</v>
      </c>
      <c r="DX6" s="90">
        <f>AVERAGE(DX2:DX5)</f>
        <v>53.905000000000001</v>
      </c>
      <c r="DZ6" s="85" t="s">
        <v>126</v>
      </c>
      <c r="EA6" s="86">
        <f>STDEV(EA2:EA4)</f>
        <v>46.119410230400824</v>
      </c>
      <c r="EC6" s="83" t="s">
        <v>124</v>
      </c>
      <c r="ED6" s="82"/>
      <c r="EF6" s="83" t="s">
        <v>124</v>
      </c>
      <c r="EG6" s="82"/>
      <c r="EI6" s="93" t="s">
        <v>137</v>
      </c>
      <c r="EJ6" s="95">
        <v>2.99</v>
      </c>
      <c r="EL6" s="96" t="s">
        <v>137</v>
      </c>
      <c r="EM6" s="95">
        <v>12.5</v>
      </c>
      <c r="EO6" s="93" t="s">
        <v>137</v>
      </c>
      <c r="EP6" s="95">
        <v>8.1300000000000008</v>
      </c>
      <c r="ER6" s="93" t="s">
        <v>137</v>
      </c>
      <c r="ES6" s="95">
        <v>4.49</v>
      </c>
      <c r="EU6" s="93" t="s">
        <v>137</v>
      </c>
      <c r="EV6" s="95">
        <v>1.62</v>
      </c>
      <c r="EX6" s="103" t="s">
        <v>137</v>
      </c>
      <c r="EY6" s="102">
        <v>6.49</v>
      </c>
      <c r="FA6" s="93" t="s">
        <v>137</v>
      </c>
      <c r="FB6" s="95">
        <v>3.15</v>
      </c>
      <c r="FD6" s="93" t="s">
        <v>137</v>
      </c>
      <c r="FE6" s="95">
        <v>11</v>
      </c>
      <c r="FG6" s="103" t="s">
        <v>137</v>
      </c>
      <c r="FH6" s="102">
        <v>45</v>
      </c>
      <c r="FJ6" s="103" t="s">
        <v>137</v>
      </c>
      <c r="FK6" s="102">
        <v>19.989999999999998</v>
      </c>
      <c r="FM6" s="93" t="s">
        <v>137</v>
      </c>
      <c r="FN6" s="95">
        <v>13</v>
      </c>
      <c r="FP6" s="93" t="s">
        <v>137</v>
      </c>
      <c r="FQ6" s="95">
        <v>27</v>
      </c>
      <c r="FS6" s="93" t="s">
        <v>137</v>
      </c>
      <c r="FT6" s="95">
        <v>18.989999999999998</v>
      </c>
      <c r="FV6" s="103" t="s">
        <v>137</v>
      </c>
      <c r="FW6" s="102">
        <v>59.65</v>
      </c>
      <c r="FY6" s="93" t="s">
        <v>137</v>
      </c>
      <c r="FZ6" s="95">
        <v>19</v>
      </c>
    </row>
    <row r="7" spans="1:182" ht="13.5" thickBot="1">
      <c r="A7" s="93" t="s">
        <v>140</v>
      </c>
      <c r="B7" s="95">
        <v>30.16</v>
      </c>
      <c r="D7" s="93" t="s">
        <v>140</v>
      </c>
      <c r="E7" s="95">
        <v>12</v>
      </c>
      <c r="G7" s="93" t="s">
        <v>140</v>
      </c>
      <c r="H7" s="95">
        <v>10.51</v>
      </c>
      <c r="J7" s="103" t="s">
        <v>140</v>
      </c>
      <c r="K7" s="102">
        <v>29.99</v>
      </c>
      <c r="L7" s="87"/>
      <c r="M7" s="96" t="s">
        <v>140</v>
      </c>
      <c r="N7" s="95">
        <v>69.92</v>
      </c>
      <c r="O7" s="87"/>
      <c r="P7" s="96" t="s">
        <v>140</v>
      </c>
      <c r="Q7" s="95">
        <v>22.5</v>
      </c>
      <c r="R7" s="87"/>
      <c r="S7" s="96" t="s">
        <v>140</v>
      </c>
      <c r="T7" s="95">
        <v>8.34</v>
      </c>
      <c r="U7" s="87"/>
      <c r="V7" s="96" t="s">
        <v>140</v>
      </c>
      <c r="W7" s="92">
        <v>11.57</v>
      </c>
      <c r="X7" s="87"/>
      <c r="Y7" s="93" t="s">
        <v>140</v>
      </c>
      <c r="Z7" s="95">
        <v>22.85</v>
      </c>
      <c r="AA7" s="87"/>
      <c r="AB7" s="93" t="s">
        <v>140</v>
      </c>
      <c r="AC7" s="95">
        <v>85</v>
      </c>
      <c r="AD7" s="87"/>
      <c r="AE7" s="96" t="s">
        <v>140</v>
      </c>
      <c r="AF7" s="95">
        <v>2.17</v>
      </c>
      <c r="AH7" s="96" t="s">
        <v>140</v>
      </c>
      <c r="AI7" s="95">
        <v>27.47</v>
      </c>
      <c r="AK7" s="96" t="s">
        <v>140</v>
      </c>
      <c r="AL7" s="95">
        <v>30.39</v>
      </c>
      <c r="AN7" s="111" t="s">
        <v>140</v>
      </c>
      <c r="AO7" s="110">
        <v>16.989999999999998</v>
      </c>
      <c r="AQ7" s="96" t="s">
        <v>140</v>
      </c>
      <c r="AR7" s="95">
        <v>57.1</v>
      </c>
      <c r="AT7" s="96" t="s">
        <v>140</v>
      </c>
      <c r="AU7" s="95">
        <v>8.2899999999999991</v>
      </c>
      <c r="AW7" s="103" t="s">
        <v>140</v>
      </c>
      <c r="AX7" s="102">
        <v>47.9</v>
      </c>
      <c r="AZ7" s="91" t="s">
        <v>127</v>
      </c>
      <c r="BA7" s="90">
        <f>AVERAGE(BA2:BA6)</f>
        <v>18.366000000000003</v>
      </c>
      <c r="BC7" s="93" t="s">
        <v>140</v>
      </c>
      <c r="BD7" s="95">
        <v>5.93</v>
      </c>
      <c r="BF7" s="103" t="s">
        <v>140</v>
      </c>
      <c r="BG7" s="102">
        <v>9.4</v>
      </c>
      <c r="BI7" s="103" t="s">
        <v>140</v>
      </c>
      <c r="BJ7" s="102">
        <v>21</v>
      </c>
      <c r="BL7" s="96" t="s">
        <v>140</v>
      </c>
      <c r="BM7" s="95">
        <v>119</v>
      </c>
      <c r="BO7" s="96" t="s">
        <v>140</v>
      </c>
      <c r="BP7" s="92">
        <v>44.77</v>
      </c>
      <c r="BQ7" s="107"/>
      <c r="BR7" s="103" t="s">
        <v>140</v>
      </c>
      <c r="BS7" s="102">
        <v>39.99</v>
      </c>
      <c r="BT7" s="118"/>
      <c r="BU7" s="103" t="s">
        <v>140</v>
      </c>
      <c r="BV7" s="102">
        <v>24.9</v>
      </c>
      <c r="BX7" s="93" t="s">
        <v>140</v>
      </c>
      <c r="BY7" s="95">
        <v>350</v>
      </c>
      <c r="CA7" s="96" t="s">
        <v>140</v>
      </c>
      <c r="CB7" s="95">
        <v>55</v>
      </c>
      <c r="CD7" s="103" t="s">
        <v>140</v>
      </c>
      <c r="CE7" s="102">
        <v>199.9</v>
      </c>
      <c r="CG7" s="103" t="s">
        <v>140</v>
      </c>
      <c r="CH7" s="102">
        <v>77</v>
      </c>
      <c r="CJ7" s="93" t="s">
        <v>140</v>
      </c>
      <c r="CK7" s="95">
        <v>38.9</v>
      </c>
      <c r="CM7" s="103" t="s">
        <v>140</v>
      </c>
      <c r="CN7" s="102">
        <v>49.9</v>
      </c>
      <c r="CP7" s="103" t="s">
        <v>140</v>
      </c>
      <c r="CQ7" s="102">
        <v>185.7</v>
      </c>
      <c r="CR7" s="118"/>
      <c r="CS7" s="103" t="s">
        <v>140</v>
      </c>
      <c r="CT7" s="102">
        <v>89.99</v>
      </c>
      <c r="CV7" s="103" t="s">
        <v>140</v>
      </c>
      <c r="CW7" s="102">
        <v>156.16999999999999</v>
      </c>
      <c r="CY7" s="93" t="s">
        <v>140</v>
      </c>
      <c r="CZ7" s="95">
        <v>38.54</v>
      </c>
      <c r="DB7" s="96" t="s">
        <v>140</v>
      </c>
      <c r="DC7" s="95">
        <v>78.900000000000006</v>
      </c>
      <c r="DE7" s="96" t="s">
        <v>140</v>
      </c>
      <c r="DF7" s="95">
        <v>38</v>
      </c>
      <c r="DH7" s="96" t="s">
        <v>140</v>
      </c>
      <c r="DI7" s="92">
        <v>215.9</v>
      </c>
      <c r="DK7" s="96" t="s">
        <v>140</v>
      </c>
      <c r="DL7" s="95">
        <v>2.15</v>
      </c>
      <c r="DN7" s="96" t="s">
        <v>140</v>
      </c>
      <c r="DO7" s="92">
        <v>165</v>
      </c>
      <c r="DQ7" s="91" t="s">
        <v>127</v>
      </c>
      <c r="DR7" s="90">
        <f>AVERAGE(DR2:DR6)</f>
        <v>121.89000000000001</v>
      </c>
      <c r="DT7" s="91" t="s">
        <v>127</v>
      </c>
      <c r="DU7" s="90">
        <f>AVERAGE(DU2:DU6)</f>
        <v>87.38</v>
      </c>
      <c r="DW7" s="85" t="s">
        <v>126</v>
      </c>
      <c r="DX7" s="86">
        <f>STDEV(DX2:DX5)</f>
        <v>21.64049521922577</v>
      </c>
      <c r="DZ7" s="85" t="s">
        <v>125</v>
      </c>
      <c r="EA7" s="97">
        <f>EA6/EA5</f>
        <v>0.42703157620741505</v>
      </c>
      <c r="EC7" s="81" t="s">
        <v>123</v>
      </c>
      <c r="ED7" s="80"/>
      <c r="EF7" s="81" t="s">
        <v>123</v>
      </c>
      <c r="EG7" s="80"/>
      <c r="EI7" s="103" t="s">
        <v>140</v>
      </c>
      <c r="EJ7" s="102">
        <v>15.69</v>
      </c>
      <c r="EL7" s="96" t="s">
        <v>140</v>
      </c>
      <c r="EM7" s="95">
        <v>7.44</v>
      </c>
      <c r="EO7" s="93" t="s">
        <v>140</v>
      </c>
      <c r="EP7" s="95">
        <v>3.5</v>
      </c>
      <c r="ER7" s="93" t="s">
        <v>140</v>
      </c>
      <c r="ES7" s="95">
        <v>1.95</v>
      </c>
      <c r="EU7" s="103" t="s">
        <v>140</v>
      </c>
      <c r="EV7" s="102">
        <v>8</v>
      </c>
      <c r="EX7" s="93" t="s">
        <v>140</v>
      </c>
      <c r="EY7" s="95">
        <v>2.4</v>
      </c>
      <c r="FA7" s="93" t="s">
        <v>140</v>
      </c>
      <c r="FB7" s="95">
        <v>4.4400000000000004</v>
      </c>
      <c r="FD7" s="103" t="s">
        <v>140</v>
      </c>
      <c r="FE7" s="102">
        <v>22.41</v>
      </c>
      <c r="FG7" s="103" t="s">
        <v>140</v>
      </c>
      <c r="FH7" s="102">
        <v>286</v>
      </c>
      <c r="FJ7" s="93" t="s">
        <v>140</v>
      </c>
      <c r="FK7" s="95">
        <v>5.5</v>
      </c>
      <c r="FM7" s="93" t="s">
        <v>140</v>
      </c>
      <c r="FN7" s="95">
        <v>9.98</v>
      </c>
      <c r="FP7" s="93" t="s">
        <v>140</v>
      </c>
      <c r="FQ7" s="95">
        <v>22</v>
      </c>
      <c r="FS7" s="93" t="s">
        <v>140</v>
      </c>
      <c r="FT7" s="95">
        <v>15.5</v>
      </c>
      <c r="FV7" s="93" t="s">
        <v>140</v>
      </c>
      <c r="FW7" s="95">
        <v>13</v>
      </c>
      <c r="FY7" s="103" t="s">
        <v>140</v>
      </c>
      <c r="FZ7" s="102">
        <v>49</v>
      </c>
    </row>
    <row r="8" spans="1:182" ht="13.5" thickBot="1">
      <c r="A8" s="93" t="s">
        <v>144</v>
      </c>
      <c r="B8" s="95">
        <v>21.9</v>
      </c>
      <c r="D8" s="93" t="s">
        <v>144</v>
      </c>
      <c r="E8" s="95">
        <v>8.56</v>
      </c>
      <c r="G8" s="93" t="s">
        <v>144</v>
      </c>
      <c r="H8" s="95">
        <v>12</v>
      </c>
      <c r="J8" s="96" t="s">
        <v>144</v>
      </c>
      <c r="K8" s="95">
        <v>14.5</v>
      </c>
      <c r="L8" s="87"/>
      <c r="M8" s="96" t="s">
        <v>144</v>
      </c>
      <c r="N8" s="95">
        <v>43</v>
      </c>
      <c r="O8" s="87"/>
      <c r="P8" s="96" t="s">
        <v>144</v>
      </c>
      <c r="Q8" s="95">
        <v>22.95</v>
      </c>
      <c r="R8" s="87"/>
      <c r="S8" s="103" t="s">
        <v>144</v>
      </c>
      <c r="T8" s="102">
        <v>18.899999999999999</v>
      </c>
      <c r="U8" s="87"/>
      <c r="V8" s="103" t="s">
        <v>144</v>
      </c>
      <c r="W8" s="102">
        <v>19.899999999999999</v>
      </c>
      <c r="X8" s="87"/>
      <c r="Y8" s="91" t="s">
        <v>127</v>
      </c>
      <c r="Z8" s="90">
        <f>AVERAGE(Z2:Z7)</f>
        <v>17.158333333333331</v>
      </c>
      <c r="AA8" s="87"/>
      <c r="AB8" s="93" t="s">
        <v>144</v>
      </c>
      <c r="AC8" s="95">
        <v>88.63</v>
      </c>
      <c r="AD8" s="87"/>
      <c r="AE8" s="91" t="s">
        <v>127</v>
      </c>
      <c r="AF8" s="90">
        <f>AVERAGE(AF2:AF7)</f>
        <v>2.8266666666666667</v>
      </c>
      <c r="AH8" s="96" t="s">
        <v>144</v>
      </c>
      <c r="AI8" s="95">
        <v>9.9</v>
      </c>
      <c r="AK8" s="103" t="s">
        <v>144</v>
      </c>
      <c r="AL8" s="102">
        <v>68.099999999999994</v>
      </c>
      <c r="AN8" s="111" t="s">
        <v>144</v>
      </c>
      <c r="AO8" s="110">
        <v>12</v>
      </c>
      <c r="AQ8" s="96" t="s">
        <v>144</v>
      </c>
      <c r="AR8" s="95">
        <v>77.900000000000006</v>
      </c>
      <c r="AT8" s="96" t="s">
        <v>144</v>
      </c>
      <c r="AU8" s="95">
        <v>2.6</v>
      </c>
      <c r="AW8" s="93" t="s">
        <v>144</v>
      </c>
      <c r="AX8" s="92">
        <v>19.5</v>
      </c>
      <c r="AZ8" s="85" t="s">
        <v>126</v>
      </c>
      <c r="BA8" s="86">
        <f>STDEVA(BA2:BA6)</f>
        <v>15.015374787197285</v>
      </c>
      <c r="BC8" s="93" t="s">
        <v>144</v>
      </c>
      <c r="BD8" s="95">
        <v>4.49</v>
      </c>
      <c r="BF8" s="96" t="s">
        <v>144</v>
      </c>
      <c r="BG8" s="95">
        <v>13.65</v>
      </c>
      <c r="BI8" s="96" t="s">
        <v>144</v>
      </c>
      <c r="BJ8" s="95">
        <v>8.5</v>
      </c>
      <c r="BL8" s="91" t="s">
        <v>127</v>
      </c>
      <c r="BM8" s="90">
        <f>AVERAGE(BM2:BM7)</f>
        <v>121.83</v>
      </c>
      <c r="BO8" s="96" t="s">
        <v>144</v>
      </c>
      <c r="BP8" s="92">
        <v>19</v>
      </c>
      <c r="BQ8" s="107"/>
      <c r="BR8" s="96" t="s">
        <v>144</v>
      </c>
      <c r="BS8" s="92">
        <v>27.46</v>
      </c>
      <c r="BT8" s="107"/>
      <c r="BU8" s="103" t="s">
        <v>144</v>
      </c>
      <c r="BV8" s="102">
        <v>19.989999999999998</v>
      </c>
      <c r="BX8" s="103" t="s">
        <v>144</v>
      </c>
      <c r="BY8" s="102">
        <v>630</v>
      </c>
      <c r="CA8" s="96" t="s">
        <v>144</v>
      </c>
      <c r="CB8" s="95">
        <v>55</v>
      </c>
      <c r="CD8" s="103" t="s">
        <v>144</v>
      </c>
      <c r="CE8" s="102">
        <v>95</v>
      </c>
      <c r="CG8" s="93" t="s">
        <v>144</v>
      </c>
      <c r="CH8" s="95">
        <v>32.99</v>
      </c>
      <c r="CJ8" s="103" t="s">
        <v>144</v>
      </c>
      <c r="CK8" s="102">
        <v>167.06</v>
      </c>
      <c r="CM8" s="93" t="s">
        <v>144</v>
      </c>
      <c r="CN8" s="95">
        <v>28.91</v>
      </c>
      <c r="CP8" s="96" t="s">
        <v>144</v>
      </c>
      <c r="CQ8" s="95">
        <v>44.99</v>
      </c>
      <c r="CR8" s="108"/>
      <c r="CS8" s="103" t="s">
        <v>144</v>
      </c>
      <c r="CT8" s="102">
        <v>78.5</v>
      </c>
      <c r="CV8" s="93" t="s">
        <v>144</v>
      </c>
      <c r="CW8" s="95">
        <v>35.99</v>
      </c>
      <c r="CY8" s="91" t="s">
        <v>127</v>
      </c>
      <c r="CZ8" s="90">
        <f>AVERAGE(CZ2:CZ7)</f>
        <v>26.258333333333329</v>
      </c>
      <c r="DB8" s="96" t="s">
        <v>144</v>
      </c>
      <c r="DC8" s="95">
        <v>16.600000000000001</v>
      </c>
      <c r="DE8" s="103" t="s">
        <v>144</v>
      </c>
      <c r="DF8" s="102">
        <v>17.600000000000001</v>
      </c>
      <c r="DH8" s="96" t="s">
        <v>144</v>
      </c>
      <c r="DI8" s="92">
        <v>12</v>
      </c>
      <c r="DK8" s="96" t="s">
        <v>144</v>
      </c>
      <c r="DL8" s="95">
        <v>13.91</v>
      </c>
      <c r="DN8" s="96" t="s">
        <v>144</v>
      </c>
      <c r="DO8" s="92">
        <v>78.849999999999994</v>
      </c>
      <c r="DQ8" s="85" t="s">
        <v>126</v>
      </c>
      <c r="DR8" s="86">
        <f>STDEV(DR2:DR6)</f>
        <v>63.576277022172313</v>
      </c>
      <c r="DT8" s="85" t="s">
        <v>126</v>
      </c>
      <c r="DU8" s="86">
        <f>STDEV(DU2:DU6)</f>
        <v>54.107042055540241</v>
      </c>
      <c r="DW8" s="85" t="s">
        <v>125</v>
      </c>
      <c r="DX8" s="97">
        <f>DX7/DX6</f>
        <v>0.40145617696365399</v>
      </c>
      <c r="DZ8" s="83" t="s">
        <v>124</v>
      </c>
      <c r="EA8" s="82">
        <f>EA5+EA6</f>
        <v>154.11941023040083</v>
      </c>
      <c r="EI8" s="93" t="s">
        <v>144</v>
      </c>
      <c r="EJ8" s="95">
        <v>3.5</v>
      </c>
      <c r="EL8" s="91" t="s">
        <v>127</v>
      </c>
      <c r="EM8" s="90">
        <f>AVERAGE(EM2:EM7)</f>
        <v>9.5283333333333342</v>
      </c>
      <c r="EO8" s="93" t="s">
        <v>144</v>
      </c>
      <c r="EP8" s="95">
        <v>7.44</v>
      </c>
      <c r="ER8" s="93" t="s">
        <v>144</v>
      </c>
      <c r="ES8" s="95">
        <v>1.9</v>
      </c>
      <c r="EU8" s="93" t="s">
        <v>144</v>
      </c>
      <c r="EV8" s="95">
        <v>2.0499999999999998</v>
      </c>
      <c r="EX8" s="93" t="s">
        <v>144</v>
      </c>
      <c r="EY8" s="95">
        <v>4.43</v>
      </c>
      <c r="FA8" s="93" t="s">
        <v>144</v>
      </c>
      <c r="FB8" s="95">
        <v>2.17</v>
      </c>
      <c r="FD8" s="93" t="s">
        <v>144</v>
      </c>
      <c r="FE8" s="95">
        <v>10.8</v>
      </c>
      <c r="FG8" s="103" t="s">
        <v>144</v>
      </c>
      <c r="FH8" s="102">
        <v>256</v>
      </c>
      <c r="FJ8" s="93" t="s">
        <v>144</v>
      </c>
      <c r="FK8" s="95">
        <v>3.5</v>
      </c>
      <c r="FM8" s="93" t="s">
        <v>144</v>
      </c>
      <c r="FN8" s="95">
        <v>16</v>
      </c>
      <c r="FP8" s="91" t="s">
        <v>127</v>
      </c>
      <c r="FQ8" s="90">
        <f>AVERAGE(FQ2:FQ7)</f>
        <v>38.431666666666665</v>
      </c>
      <c r="FS8" s="93" t="s">
        <v>144</v>
      </c>
      <c r="FT8" s="95">
        <v>14.7</v>
      </c>
      <c r="FV8" s="93" t="s">
        <v>144</v>
      </c>
      <c r="FW8" s="95">
        <v>15.47</v>
      </c>
      <c r="FY8" s="91" t="s">
        <v>127</v>
      </c>
      <c r="FZ8" s="90">
        <f>AVERAGE(FZ2:FZ7)</f>
        <v>32.256666666666668</v>
      </c>
    </row>
    <row r="9" spans="1:182" ht="15.75" thickBot="1">
      <c r="A9" s="93" t="s">
        <v>132</v>
      </c>
      <c r="B9" s="95">
        <v>15.5</v>
      </c>
      <c r="D9" s="93" t="s">
        <v>132</v>
      </c>
      <c r="E9" s="95">
        <v>8.9600000000000009</v>
      </c>
      <c r="G9" s="93" t="s">
        <v>132</v>
      </c>
      <c r="H9" s="95">
        <v>9.66</v>
      </c>
      <c r="J9" s="96" t="s">
        <v>132</v>
      </c>
      <c r="K9" s="95">
        <v>15.66</v>
      </c>
      <c r="L9" s="87"/>
      <c r="M9" s="96" t="s">
        <v>132</v>
      </c>
      <c r="N9" s="95">
        <v>32.5</v>
      </c>
      <c r="O9" s="87"/>
      <c r="P9" s="91" t="s">
        <v>127</v>
      </c>
      <c r="Q9" s="90">
        <f>AVERAGE(Q2:Q8)</f>
        <v>24.454285714285714</v>
      </c>
      <c r="R9" s="87"/>
      <c r="S9" s="96" t="s">
        <v>132</v>
      </c>
      <c r="T9" s="95">
        <v>3.9</v>
      </c>
      <c r="U9" s="87"/>
      <c r="V9" s="96" t="s">
        <v>132</v>
      </c>
      <c r="W9" s="92">
        <v>9</v>
      </c>
      <c r="X9" s="87"/>
      <c r="Y9" s="85" t="s">
        <v>126</v>
      </c>
      <c r="Z9" s="86">
        <f>STDEVA(Z2:Z7)</f>
        <v>4.8094549240705753</v>
      </c>
      <c r="AA9" s="87"/>
      <c r="AB9" s="93" t="s">
        <v>132</v>
      </c>
      <c r="AC9" s="95">
        <v>99</v>
      </c>
      <c r="AD9" s="87"/>
      <c r="AE9" s="85" t="s">
        <v>126</v>
      </c>
      <c r="AF9" s="86">
        <f>STDEVA(AF2:AF7)</f>
        <v>0.69959035632766209</v>
      </c>
      <c r="AH9" s="96" t="s">
        <v>132</v>
      </c>
      <c r="AI9" s="95">
        <v>15.9</v>
      </c>
      <c r="AK9" s="96" t="s">
        <v>132</v>
      </c>
      <c r="AL9" s="95">
        <v>11</v>
      </c>
      <c r="AN9" s="111" t="s">
        <v>132</v>
      </c>
      <c r="AO9" s="110">
        <v>7.45</v>
      </c>
      <c r="AQ9" s="96" t="s">
        <v>132</v>
      </c>
      <c r="AR9" s="95">
        <v>35.99</v>
      </c>
      <c r="AT9" s="96" t="s">
        <v>132</v>
      </c>
      <c r="AU9" s="95">
        <v>3.4</v>
      </c>
      <c r="AW9" s="93" t="s">
        <v>132</v>
      </c>
      <c r="AX9" s="92">
        <v>9.5</v>
      </c>
      <c r="AZ9" s="85" t="s">
        <v>125</v>
      </c>
      <c r="BA9" s="97">
        <f>BA8/BA7</f>
        <v>0.81756369308490051</v>
      </c>
      <c r="BC9" s="93" t="s">
        <v>132</v>
      </c>
      <c r="BD9" s="95">
        <v>12</v>
      </c>
      <c r="BF9" s="91" t="s">
        <v>127</v>
      </c>
      <c r="BG9" s="90">
        <f>AVERAGE(BG2:BG8)</f>
        <v>14.455714285714288</v>
      </c>
      <c r="BI9" s="96" t="s">
        <v>132</v>
      </c>
      <c r="BJ9" s="95">
        <v>6.5</v>
      </c>
      <c r="BL9" s="85" t="s">
        <v>126</v>
      </c>
      <c r="BM9" s="86">
        <f>STDEVA(BM2:BM7)</f>
        <v>81.756449042262105</v>
      </c>
      <c r="BO9" s="96" t="s">
        <v>132</v>
      </c>
      <c r="BP9" s="95">
        <v>18.8</v>
      </c>
      <c r="BQ9" s="108"/>
      <c r="BR9" s="96" t="s">
        <v>132</v>
      </c>
      <c r="BS9" s="92">
        <v>16.78</v>
      </c>
      <c r="BT9" s="107"/>
      <c r="BU9" s="93" t="s">
        <v>132</v>
      </c>
      <c r="BV9" s="95">
        <v>8.73</v>
      </c>
      <c r="BX9" s="91" t="s">
        <v>127</v>
      </c>
      <c r="BY9" s="90">
        <f>AVERAGE(BY2:BY8)</f>
        <v>444.2557142857143</v>
      </c>
      <c r="CA9" s="96" t="s">
        <v>132</v>
      </c>
      <c r="CB9" s="95">
        <v>56</v>
      </c>
      <c r="CD9" s="96" t="s">
        <v>132</v>
      </c>
      <c r="CE9" s="95">
        <v>162</v>
      </c>
      <c r="CG9" s="93" t="s">
        <v>132</v>
      </c>
      <c r="CH9" s="95">
        <v>27</v>
      </c>
      <c r="CJ9" s="93" t="s">
        <v>132</v>
      </c>
      <c r="CK9" s="95">
        <v>16.5</v>
      </c>
      <c r="CM9" s="93" t="s">
        <v>132</v>
      </c>
      <c r="CN9" s="95">
        <v>35</v>
      </c>
      <c r="CP9" s="96" t="s">
        <v>132</v>
      </c>
      <c r="CQ9" s="95">
        <v>23.6</v>
      </c>
      <c r="CR9" s="108"/>
      <c r="CS9" s="93" t="s">
        <v>132</v>
      </c>
      <c r="CT9" s="95">
        <v>69.900000000000006</v>
      </c>
      <c r="CV9" s="93" t="s">
        <v>132</v>
      </c>
      <c r="CW9" s="95">
        <v>38.299999999999997</v>
      </c>
      <c r="CY9" s="85" t="s">
        <v>126</v>
      </c>
      <c r="CZ9" s="86">
        <f>STDEV(CZ2:CZ7)</f>
        <v>11.280600013592661</v>
      </c>
      <c r="DB9" s="91" t="s">
        <v>127</v>
      </c>
      <c r="DC9" s="90">
        <f>AVERAGE(DC2:DC8)</f>
        <v>45.005714285714298</v>
      </c>
      <c r="DE9" s="91" t="s">
        <v>127</v>
      </c>
      <c r="DF9" s="90">
        <f>AVERAGE(DF2:DF8)</f>
        <v>37.917142857142856</v>
      </c>
      <c r="DH9" s="91" t="s">
        <v>127</v>
      </c>
      <c r="DI9" s="90">
        <f>AVERAGE(DI2:DI8)</f>
        <v>113.99285714285713</v>
      </c>
      <c r="DK9" s="96" t="s">
        <v>132</v>
      </c>
      <c r="DL9" s="95">
        <v>3.5</v>
      </c>
      <c r="DN9" s="96" t="s">
        <v>132</v>
      </c>
      <c r="DO9" s="92">
        <v>96.5</v>
      </c>
      <c r="DQ9" s="85" t="s">
        <v>125</v>
      </c>
      <c r="DR9" s="97">
        <f>DR8/DR7</f>
        <v>0.52158730841063505</v>
      </c>
      <c r="DT9" s="85" t="s">
        <v>125</v>
      </c>
      <c r="DU9" s="97">
        <f>DU8/DU7</f>
        <v>0.61921540461822211</v>
      </c>
      <c r="DW9" s="83" t="s">
        <v>124</v>
      </c>
      <c r="DX9" s="82">
        <f>DX6+DX7</f>
        <v>75.545495219225771</v>
      </c>
      <c r="DZ9" s="81" t="s">
        <v>123</v>
      </c>
      <c r="EA9" s="80">
        <f>EA5-EA6</f>
        <v>61.880589769599176</v>
      </c>
      <c r="EC9" s="185" t="s">
        <v>299</v>
      </c>
      <c r="ED9" s="186"/>
      <c r="EF9" s="191" t="s">
        <v>300</v>
      </c>
      <c r="EG9" s="192"/>
      <c r="EI9" s="93" t="s">
        <v>132</v>
      </c>
      <c r="EJ9" s="95">
        <v>2.46</v>
      </c>
      <c r="EL9" s="85" t="s">
        <v>126</v>
      </c>
      <c r="EM9" s="86">
        <f>STDEV(EM2:EM7)</f>
        <v>2.1192585181300236</v>
      </c>
      <c r="EO9" s="91" t="s">
        <v>127</v>
      </c>
      <c r="EP9" s="90">
        <f>AVERAGE(EP2:EP8)</f>
        <v>6.6414285714285706</v>
      </c>
      <c r="ER9" s="91" t="s">
        <v>127</v>
      </c>
      <c r="ES9" s="90">
        <f>AVERAGE(ES2:ES8)</f>
        <v>3.5099999999999993</v>
      </c>
      <c r="EU9" s="93" t="s">
        <v>132</v>
      </c>
      <c r="EV9" s="95">
        <v>2.97</v>
      </c>
      <c r="EX9" s="93" t="s">
        <v>132</v>
      </c>
      <c r="EY9" s="95">
        <v>2.5</v>
      </c>
      <c r="FA9" s="93" t="s">
        <v>132</v>
      </c>
      <c r="FB9" s="95">
        <v>5.2</v>
      </c>
      <c r="FD9" s="93" t="s">
        <v>132</v>
      </c>
      <c r="FE9" s="95">
        <v>16.5</v>
      </c>
      <c r="FG9" s="91" t="s">
        <v>127</v>
      </c>
      <c r="FH9" s="90">
        <f>AVERAGE(FH2:FH8)</f>
        <v>155.07285714285715</v>
      </c>
      <c r="FJ9" s="91" t="s">
        <v>127</v>
      </c>
      <c r="FK9" s="90">
        <f>AVERAGE(FK2:FK8)</f>
        <v>8.7042857142857137</v>
      </c>
      <c r="FM9" s="91" t="s">
        <v>127</v>
      </c>
      <c r="FN9" s="90">
        <f>AVERAGE(FN2:FN8)</f>
        <v>14.141428571428573</v>
      </c>
      <c r="FP9" s="85" t="s">
        <v>126</v>
      </c>
      <c r="FQ9" s="86">
        <f>STDEV(FQ2:FQ7)</f>
        <v>30.661709291340337</v>
      </c>
      <c r="FS9" s="91" t="s">
        <v>127</v>
      </c>
      <c r="FT9" s="90">
        <f>AVERAGE(FT2:FT8)</f>
        <v>22.655714285714286</v>
      </c>
      <c r="FV9" s="91" t="s">
        <v>127</v>
      </c>
      <c r="FW9" s="90">
        <f>AVERAGE(FW2:FW8)</f>
        <v>24.147142857142857</v>
      </c>
      <c r="FY9" s="85" t="s">
        <v>126</v>
      </c>
      <c r="FZ9" s="86">
        <f>STDEV(FZ2:FZ7)</f>
        <v>13.686375220147468</v>
      </c>
    </row>
    <row r="10" spans="1:182" ht="13.5" thickBot="1">
      <c r="A10" s="93" t="s">
        <v>128</v>
      </c>
      <c r="B10" s="95">
        <v>15.6</v>
      </c>
      <c r="D10" s="91" t="s">
        <v>127</v>
      </c>
      <c r="E10" s="90">
        <f>AVERAGE(E2:E9)</f>
        <v>14.24625</v>
      </c>
      <c r="G10" s="93" t="s">
        <v>128</v>
      </c>
      <c r="H10" s="95">
        <v>9.1</v>
      </c>
      <c r="J10" s="96" t="s">
        <v>128</v>
      </c>
      <c r="K10" s="95">
        <v>16.899999999999999</v>
      </c>
      <c r="L10" s="87"/>
      <c r="M10" s="96" t="s">
        <v>128</v>
      </c>
      <c r="N10" s="95">
        <v>37.9</v>
      </c>
      <c r="O10" s="87"/>
      <c r="P10" s="85" t="s">
        <v>126</v>
      </c>
      <c r="Q10" s="86">
        <f>STDEVA(Q2:Q8)</f>
        <v>2.9470429085376368</v>
      </c>
      <c r="R10" s="87"/>
      <c r="S10" s="96" t="s">
        <v>128</v>
      </c>
      <c r="T10" s="95">
        <v>4.5999999999999996</v>
      </c>
      <c r="U10" s="87"/>
      <c r="V10" s="96" t="s">
        <v>128</v>
      </c>
      <c r="W10" s="92">
        <v>6.9</v>
      </c>
      <c r="X10" s="87"/>
      <c r="Y10" s="85" t="s">
        <v>125</v>
      </c>
      <c r="Z10" s="84">
        <f>Z9/Z8</f>
        <v>0.28029848998954304</v>
      </c>
      <c r="AA10" s="87"/>
      <c r="AB10" s="93" t="s">
        <v>128</v>
      </c>
      <c r="AC10" s="95">
        <v>99</v>
      </c>
      <c r="AD10" s="87"/>
      <c r="AE10" s="85" t="s">
        <v>125</v>
      </c>
      <c r="AF10" s="84">
        <f>AF9/AF8</f>
        <v>0.24749658832346536</v>
      </c>
      <c r="AH10" s="96" t="s">
        <v>128</v>
      </c>
      <c r="AI10" s="95">
        <v>12.04</v>
      </c>
      <c r="AK10" s="96" t="s">
        <v>128</v>
      </c>
      <c r="AL10" s="95">
        <v>6.5</v>
      </c>
      <c r="AN10" s="109" t="s">
        <v>147</v>
      </c>
      <c r="AO10" s="90">
        <f>AVERAGE(AO2:AO9)</f>
        <v>12.51375</v>
      </c>
      <c r="AQ10" s="103" t="s">
        <v>128</v>
      </c>
      <c r="AR10" s="102">
        <v>230</v>
      </c>
      <c r="AT10" s="103" t="s">
        <v>128</v>
      </c>
      <c r="AU10" s="102">
        <v>0.75</v>
      </c>
      <c r="AW10" s="93" t="s">
        <v>128</v>
      </c>
      <c r="AX10" s="92">
        <v>3.5</v>
      </c>
      <c r="AZ10" s="83" t="s">
        <v>124</v>
      </c>
      <c r="BA10" s="82">
        <f>BA7+BA8</f>
        <v>33.381374787197288</v>
      </c>
      <c r="BC10" s="103" t="s">
        <v>128</v>
      </c>
      <c r="BD10" s="102">
        <v>14.5</v>
      </c>
      <c r="BF10" s="85" t="s">
        <v>126</v>
      </c>
      <c r="BG10" s="86">
        <f>STDEVA(BG2:BG8)</f>
        <v>4.6392451151125007</v>
      </c>
      <c r="BI10" s="91" t="s">
        <v>127</v>
      </c>
      <c r="BJ10" s="90">
        <f>AVERAGE(BJ2:BJ9)</f>
        <v>11.6325</v>
      </c>
      <c r="BL10" s="85" t="s">
        <v>125</v>
      </c>
      <c r="BM10" s="97">
        <f>BM9/BM8</f>
        <v>0.671069925652648</v>
      </c>
      <c r="BO10" s="91" t="s">
        <v>127</v>
      </c>
      <c r="BP10" s="90">
        <f>AVERAGE(BP2:BP9)</f>
        <v>42.43</v>
      </c>
      <c r="BQ10" s="106"/>
      <c r="BR10" s="96" t="s">
        <v>128</v>
      </c>
      <c r="BS10" s="92">
        <v>12.6</v>
      </c>
      <c r="BT10" s="107"/>
      <c r="BU10" s="93" t="s">
        <v>128</v>
      </c>
      <c r="BV10" s="95">
        <v>5.5</v>
      </c>
      <c r="BX10" s="85" t="s">
        <v>126</v>
      </c>
      <c r="BY10" s="86">
        <f>STDEV(BY2:BY8)</f>
        <v>147.97076421342402</v>
      </c>
      <c r="CA10" s="91" t="s">
        <v>127</v>
      </c>
      <c r="CB10" s="90">
        <f>AVERAGE(CB2:CB9)</f>
        <v>64.967500000000001</v>
      </c>
      <c r="CD10" s="96" t="s">
        <v>128</v>
      </c>
      <c r="CE10" s="95">
        <v>120</v>
      </c>
      <c r="CG10" s="93" t="s">
        <v>128</v>
      </c>
      <c r="CH10" s="95">
        <v>29</v>
      </c>
      <c r="CJ10" s="93" t="s">
        <v>128</v>
      </c>
      <c r="CK10" s="95">
        <v>35</v>
      </c>
      <c r="CM10" s="93" t="s">
        <v>128</v>
      </c>
      <c r="CN10" s="95">
        <v>31.9</v>
      </c>
      <c r="CP10" s="96" t="s">
        <v>128</v>
      </c>
      <c r="CQ10" s="95">
        <v>23.6</v>
      </c>
      <c r="CR10" s="108"/>
      <c r="CS10" s="93" t="s">
        <v>128</v>
      </c>
      <c r="CT10" s="95">
        <v>55.4</v>
      </c>
      <c r="CV10" s="93" t="s">
        <v>128</v>
      </c>
      <c r="CW10" s="95">
        <v>44.5</v>
      </c>
      <c r="CY10" s="85" t="s">
        <v>125</v>
      </c>
      <c r="CZ10" s="97">
        <f>CZ9/CZ8</f>
        <v>0.42960076218061555</v>
      </c>
      <c r="DB10" s="85" t="s">
        <v>126</v>
      </c>
      <c r="DC10" s="86">
        <f>STDEV(DC2:DC8)</f>
        <v>35.783347550288831</v>
      </c>
      <c r="DE10" s="85" t="s">
        <v>126</v>
      </c>
      <c r="DF10" s="86">
        <f>STDEV(DF2:DF8)</f>
        <v>20.094041168371046</v>
      </c>
      <c r="DH10" s="85" t="s">
        <v>126</v>
      </c>
      <c r="DI10" s="86">
        <f>STDEV(DI2:DI8)</f>
        <v>132.00518433181401</v>
      </c>
      <c r="DK10" s="96" t="s">
        <v>128</v>
      </c>
      <c r="DL10" s="95">
        <v>3.99</v>
      </c>
      <c r="DN10" s="96" t="s">
        <v>128</v>
      </c>
      <c r="DO10" s="92">
        <v>99</v>
      </c>
      <c r="DQ10" s="83" t="s">
        <v>124</v>
      </c>
      <c r="DR10" s="82">
        <f>DR7+DR8</f>
        <v>185.46627702217233</v>
      </c>
      <c r="DT10" s="83" t="s">
        <v>124</v>
      </c>
      <c r="DU10" s="82">
        <f>DU7+DU8</f>
        <v>141.48704205554023</v>
      </c>
      <c r="DW10" s="81" t="s">
        <v>123</v>
      </c>
      <c r="DX10" s="80">
        <f>DX6-DX7</f>
        <v>32.264504780774232</v>
      </c>
      <c r="DZ10" s="89"/>
      <c r="EA10" s="88"/>
      <c r="EC10" s="94" t="s">
        <v>130</v>
      </c>
      <c r="ED10" s="92">
        <v>93.33</v>
      </c>
      <c r="EF10" s="94" t="s">
        <v>130</v>
      </c>
      <c r="EG10" s="95">
        <v>130</v>
      </c>
      <c r="EI10" s="93" t="s">
        <v>128</v>
      </c>
      <c r="EJ10" s="95">
        <v>2.9</v>
      </c>
      <c r="EL10" s="85" t="s">
        <v>125</v>
      </c>
      <c r="EM10" s="84">
        <f>EM9/EM8</f>
        <v>0.22241649656778276</v>
      </c>
      <c r="EO10" s="85" t="s">
        <v>126</v>
      </c>
      <c r="EP10" s="86">
        <f>STDEV(EP2:EP8)</f>
        <v>3.3655729010646871</v>
      </c>
      <c r="ER10" s="85" t="s">
        <v>126</v>
      </c>
      <c r="ES10" s="86">
        <f>STDEV(ES2:ES8)</f>
        <v>2.5980248908225145</v>
      </c>
      <c r="EU10" s="93" t="s">
        <v>128</v>
      </c>
      <c r="EV10" s="95">
        <v>2.85</v>
      </c>
      <c r="EX10" s="93" t="s">
        <v>128</v>
      </c>
      <c r="EY10" s="95">
        <v>5.9</v>
      </c>
      <c r="FA10" s="91" t="s">
        <v>127</v>
      </c>
      <c r="FB10" s="90">
        <f>AVERAGE(FB2:FB9)</f>
        <v>3.395</v>
      </c>
      <c r="FD10" s="93" t="s">
        <v>128</v>
      </c>
      <c r="FE10" s="95">
        <v>10.98</v>
      </c>
      <c r="FG10" s="85" t="s">
        <v>126</v>
      </c>
      <c r="FH10" s="86">
        <f>STDEV(FH2:FH8)</f>
        <v>88.509081401154489</v>
      </c>
      <c r="FJ10" s="85" t="s">
        <v>126</v>
      </c>
      <c r="FK10" s="86">
        <f>STDEV(FK2:FK8)</f>
        <v>6.5141355454704728</v>
      </c>
      <c r="FM10" s="85" t="s">
        <v>126</v>
      </c>
      <c r="FN10" s="86">
        <f>STDEV(FN2:FN8)</f>
        <v>6.5836120495551382</v>
      </c>
      <c r="FP10" s="85" t="s">
        <v>125</v>
      </c>
      <c r="FQ10" s="97">
        <f>FQ9/FQ8</f>
        <v>0.79782408494749135</v>
      </c>
      <c r="FS10" s="85" t="s">
        <v>126</v>
      </c>
      <c r="FT10" s="86">
        <f>STDEV(FT2:FT8)</f>
        <v>16.565670181777396</v>
      </c>
      <c r="FV10" s="85" t="s">
        <v>126</v>
      </c>
      <c r="FW10" s="86">
        <f>STDEV(FW2:FW8)</f>
        <v>16.868305303424044</v>
      </c>
      <c r="FY10" s="85" t="s">
        <v>125</v>
      </c>
      <c r="FZ10" s="97">
        <f>FZ9/FZ8</f>
        <v>0.42429601798535088</v>
      </c>
    </row>
    <row r="11" spans="1:182" ht="15.75" thickBot="1">
      <c r="A11" s="93" t="s">
        <v>139</v>
      </c>
      <c r="B11" s="95">
        <v>14.7</v>
      </c>
      <c r="D11" s="85" t="s">
        <v>126</v>
      </c>
      <c r="E11" s="86">
        <f>STDEVA(E2:E9)</f>
        <v>6.3633615049639589</v>
      </c>
      <c r="G11" s="91" t="s">
        <v>127</v>
      </c>
      <c r="H11" s="90">
        <f>AVERAGE(H2:H10)</f>
        <v>12.851111111111111</v>
      </c>
      <c r="J11" s="91" t="s">
        <v>127</v>
      </c>
      <c r="K11" s="90">
        <f>AVERAGE(K2:K10)</f>
        <v>19.298888888888889</v>
      </c>
      <c r="L11" s="87"/>
      <c r="M11" s="91" t="s">
        <v>127</v>
      </c>
      <c r="N11" s="90">
        <f>AVERAGE(N2:N10)</f>
        <v>55.18888888888889</v>
      </c>
      <c r="O11" s="87"/>
      <c r="P11" s="85" t="s">
        <v>125</v>
      </c>
      <c r="Q11" s="84">
        <f>Q10/Q9</f>
        <v>0.12051232830800011</v>
      </c>
      <c r="R11" s="87"/>
      <c r="S11" s="91" t="s">
        <v>127</v>
      </c>
      <c r="T11" s="90">
        <f>AVERAGE(T2:T10)</f>
        <v>7.9277777777777771</v>
      </c>
      <c r="U11" s="87"/>
      <c r="V11" s="91" t="s">
        <v>127</v>
      </c>
      <c r="W11" s="90">
        <f>AVERAGE(W2:W10)</f>
        <v>10.497777777777777</v>
      </c>
      <c r="X11" s="87"/>
      <c r="Y11" s="83" t="s">
        <v>124</v>
      </c>
      <c r="Z11" s="82">
        <f>Z8+Z9</f>
        <v>21.967788257403907</v>
      </c>
      <c r="AA11" s="87"/>
      <c r="AB11" s="93" t="s">
        <v>139</v>
      </c>
      <c r="AC11" s="95">
        <v>116</v>
      </c>
      <c r="AD11" s="87"/>
      <c r="AE11" s="83" t="s">
        <v>124</v>
      </c>
      <c r="AF11" s="82">
        <f>AF8+AF9</f>
        <v>3.5262570229943289</v>
      </c>
      <c r="AH11" s="91" t="s">
        <v>127</v>
      </c>
      <c r="AI11" s="90">
        <f>AVERAGE(AI2:AI10)</f>
        <v>19.108888888888888</v>
      </c>
      <c r="AK11" s="91" t="s">
        <v>127</v>
      </c>
      <c r="AL11" s="90">
        <f>AVERAGE(AL2:AL10)</f>
        <v>22.77</v>
      </c>
      <c r="AN11" s="85" t="s">
        <v>126</v>
      </c>
      <c r="AO11" s="86">
        <f>STDEVA(AO2:AO9)</f>
        <v>6.61774872704349</v>
      </c>
      <c r="AQ11" s="96" t="s">
        <v>139</v>
      </c>
      <c r="AR11" s="95">
        <v>64</v>
      </c>
      <c r="AT11" s="91" t="s">
        <v>127</v>
      </c>
      <c r="AU11" s="90">
        <f>AVERAGE(AU2:AU10)</f>
        <v>4.767777777777777</v>
      </c>
      <c r="AW11" s="93" t="s">
        <v>139</v>
      </c>
      <c r="AX11" s="92">
        <v>9.99</v>
      </c>
      <c r="AZ11" s="81" t="s">
        <v>123</v>
      </c>
      <c r="BA11" s="80">
        <f>BA7-BA8</f>
        <v>3.3506252128027185</v>
      </c>
      <c r="BC11" s="93" t="s">
        <v>139</v>
      </c>
      <c r="BD11" s="95">
        <v>8.81</v>
      </c>
      <c r="BF11" s="85" t="s">
        <v>125</v>
      </c>
      <c r="BG11" s="97">
        <f>BG10/BG9</f>
        <v>0.32092811350714001</v>
      </c>
      <c r="BI11" s="85" t="s">
        <v>126</v>
      </c>
      <c r="BJ11" s="86">
        <f>STDEVA(BJ2:BJ9)</f>
        <v>6.962035314064825</v>
      </c>
      <c r="BL11" s="83" t="s">
        <v>124</v>
      </c>
      <c r="BM11" s="82">
        <f>BM8+BM9</f>
        <v>203.5864490422621</v>
      </c>
      <c r="BO11" s="85" t="s">
        <v>126</v>
      </c>
      <c r="BP11" s="86">
        <f>STDEVA(BP2:BP9)</f>
        <v>49.087255547064935</v>
      </c>
      <c r="BQ11" s="105"/>
      <c r="BR11" s="91" t="s">
        <v>127</v>
      </c>
      <c r="BS11" s="90">
        <f>AVERAGE(BS2:BS10)</f>
        <v>21.218888888888888</v>
      </c>
      <c r="BT11" s="106"/>
      <c r="BU11" s="93" t="s">
        <v>139</v>
      </c>
      <c r="BV11" s="95">
        <v>5.9</v>
      </c>
      <c r="BX11" s="85" t="s">
        <v>125</v>
      </c>
      <c r="BY11" s="97">
        <f>BY10/BY9</f>
        <v>0.33307565767912561</v>
      </c>
      <c r="CA11" s="85" t="s">
        <v>126</v>
      </c>
      <c r="CB11" s="86">
        <f>STDEV(CB2:CB9)</f>
        <v>56.015047404374187</v>
      </c>
      <c r="CD11" s="91" t="s">
        <v>127</v>
      </c>
      <c r="CE11" s="90">
        <f>AVERAGE(CE2:CE10)</f>
        <v>140.96111111111111</v>
      </c>
      <c r="CG11" s="93" t="s">
        <v>139</v>
      </c>
      <c r="CH11" s="95">
        <v>26.65</v>
      </c>
      <c r="CJ11" s="93" t="s">
        <v>139</v>
      </c>
      <c r="CK11" s="95">
        <v>31.9</v>
      </c>
      <c r="CM11" s="93" t="s">
        <v>139</v>
      </c>
      <c r="CN11" s="95">
        <v>29.9</v>
      </c>
      <c r="CP11" s="91" t="s">
        <v>127</v>
      </c>
      <c r="CQ11" s="90">
        <f>AVERAGE(CQ2:CQ10)</f>
        <v>60.674444444444447</v>
      </c>
      <c r="CR11" s="106"/>
      <c r="CS11" s="93" t="s">
        <v>139</v>
      </c>
      <c r="CT11" s="95">
        <v>37.9</v>
      </c>
      <c r="CV11" s="91" t="s">
        <v>127</v>
      </c>
      <c r="CW11" s="90">
        <f>AVERAGE(CW2:CW10)</f>
        <v>61.781111111111109</v>
      </c>
      <c r="CY11" s="83" t="s">
        <v>124</v>
      </c>
      <c r="CZ11" s="82">
        <f>CZ8+CZ9</f>
        <v>37.538933346925987</v>
      </c>
      <c r="DB11" s="85" t="s">
        <v>125</v>
      </c>
      <c r="DC11" s="97">
        <f>DC10/DC9</f>
        <v>0.79508453800159262</v>
      </c>
      <c r="DE11" s="85" t="s">
        <v>125</v>
      </c>
      <c r="DF11" s="97">
        <f>DF10/DF9</f>
        <v>0.52994607858713483</v>
      </c>
      <c r="DH11" s="85" t="s">
        <v>125</v>
      </c>
      <c r="DI11" s="97">
        <f>DI10/DI9</f>
        <v>1.1580127706281071</v>
      </c>
      <c r="DK11" s="96" t="s">
        <v>139</v>
      </c>
      <c r="DL11" s="95">
        <v>5.45</v>
      </c>
      <c r="DN11" s="91" t="s">
        <v>127</v>
      </c>
      <c r="DO11" s="90">
        <f>AVERAGE(DO2:DO10)</f>
        <v>105.46222222222222</v>
      </c>
      <c r="DQ11" s="81" t="s">
        <v>123</v>
      </c>
      <c r="DR11" s="80">
        <f>DR7-DR8</f>
        <v>58.313722977827702</v>
      </c>
      <c r="DT11" s="81" t="s">
        <v>123</v>
      </c>
      <c r="DU11" s="80">
        <f>DU7-DU8</f>
        <v>33.272957944459755</v>
      </c>
      <c r="DW11" s="79"/>
      <c r="DX11" s="79"/>
      <c r="DZ11" s="182" t="s">
        <v>233</v>
      </c>
      <c r="EA11" s="183"/>
      <c r="EC11" s="94" t="s">
        <v>129</v>
      </c>
      <c r="ED11" s="92">
        <v>122.3</v>
      </c>
      <c r="EF11" s="94" t="s">
        <v>129</v>
      </c>
      <c r="EG11" s="95">
        <v>92.89</v>
      </c>
      <c r="EI11" s="93" t="s">
        <v>139</v>
      </c>
      <c r="EJ11" s="95">
        <v>2.4900000000000002</v>
      </c>
      <c r="EL11" s="83" t="s">
        <v>124</v>
      </c>
      <c r="EM11" s="82">
        <f>EM8+EM9</f>
        <v>11.647591851463357</v>
      </c>
      <c r="EO11" s="85" t="s">
        <v>125</v>
      </c>
      <c r="EP11" s="97">
        <f>EP10/EP9</f>
        <v>0.50675436238874627</v>
      </c>
      <c r="ER11" s="85" t="s">
        <v>125</v>
      </c>
      <c r="ES11" s="97">
        <f>ES10/ES9</f>
        <v>0.74017803157336615</v>
      </c>
      <c r="EU11" s="91" t="s">
        <v>127</v>
      </c>
      <c r="EV11" s="90">
        <f>AVERAGE(EV2:EV10)</f>
        <v>3.476666666666667</v>
      </c>
      <c r="EX11" s="91" t="s">
        <v>127</v>
      </c>
      <c r="EY11" s="90">
        <f>AVERAGE(EY2:EY10)</f>
        <v>3.5766666666666662</v>
      </c>
      <c r="FA11" s="85" t="s">
        <v>126</v>
      </c>
      <c r="FB11" s="86">
        <f>STDEV(FB2:FB9)</f>
        <v>1.5079219381083933</v>
      </c>
      <c r="FD11" s="91" t="s">
        <v>127</v>
      </c>
      <c r="FE11" s="90">
        <f>AVERAGE(FE2:FE10)</f>
        <v>11.47</v>
      </c>
      <c r="FG11" s="85" t="s">
        <v>125</v>
      </c>
      <c r="FH11" s="97">
        <f>FH10/FH9</f>
        <v>0.57075804903509075</v>
      </c>
      <c r="FJ11" s="85" t="s">
        <v>125</v>
      </c>
      <c r="FK11" s="97">
        <f>FK10/FK9</f>
        <v>0.74838255076798477</v>
      </c>
      <c r="FM11" s="85" t="s">
        <v>125</v>
      </c>
      <c r="FN11" s="97">
        <f>FN10/FN9</f>
        <v>0.46555494844818629</v>
      </c>
      <c r="FP11" s="83" t="s">
        <v>124</v>
      </c>
      <c r="FQ11" s="82">
        <f>FQ8+FQ9</f>
        <v>69.093375958007002</v>
      </c>
      <c r="FS11" s="85" t="s">
        <v>125</v>
      </c>
      <c r="FT11" s="97">
        <f>FT10/FT9</f>
        <v>0.73119169728508593</v>
      </c>
      <c r="FV11" s="85" t="s">
        <v>125</v>
      </c>
      <c r="FW11" s="97">
        <f>FW10/FW9</f>
        <v>0.69856319661579791</v>
      </c>
      <c r="FY11" s="83" t="s">
        <v>124</v>
      </c>
      <c r="FZ11" s="82">
        <f>FZ8+FZ9</f>
        <v>45.943041886814136</v>
      </c>
    </row>
    <row r="12" spans="1:182" ht="15.75" thickBot="1">
      <c r="A12" s="91" t="s">
        <v>127</v>
      </c>
      <c r="B12" s="90">
        <f>AVERAGE(B2:B11)</f>
        <v>19.123999999999999</v>
      </c>
      <c r="D12" s="85" t="s">
        <v>125</v>
      </c>
      <c r="E12" s="97">
        <f>E11/E10</f>
        <v>0.44666922909284612</v>
      </c>
      <c r="G12" s="85" t="s">
        <v>126</v>
      </c>
      <c r="H12" s="86">
        <f>STDEVA(H2:H10)</f>
        <v>5.3948596933665565</v>
      </c>
      <c r="J12" s="85" t="s">
        <v>126</v>
      </c>
      <c r="K12" s="86">
        <f>STDEVA(K2:K10)</f>
        <v>9.1121833887993713</v>
      </c>
      <c r="L12" s="87"/>
      <c r="M12" s="85" t="s">
        <v>126</v>
      </c>
      <c r="N12" s="86">
        <f>STDEVA(N2:N10)</f>
        <v>40.601148827479157</v>
      </c>
      <c r="O12" s="87"/>
      <c r="P12" s="83" t="s">
        <v>124</v>
      </c>
      <c r="Q12" s="82">
        <f>Q9+Q10</f>
        <v>27.40132862282335</v>
      </c>
      <c r="R12" s="87"/>
      <c r="S12" s="85" t="s">
        <v>126</v>
      </c>
      <c r="T12" s="86">
        <f>STDEVA(T2:T10)</f>
        <v>6.0032882193381694</v>
      </c>
      <c r="U12" s="87"/>
      <c r="V12" s="85" t="s">
        <v>126</v>
      </c>
      <c r="W12" s="86">
        <f>STDEVA(W2:W10)</f>
        <v>6.4338397900821604</v>
      </c>
      <c r="X12" s="87"/>
      <c r="Y12" s="81" t="s">
        <v>123</v>
      </c>
      <c r="Z12" s="80">
        <f>Z8-Z9</f>
        <v>12.348878409262756</v>
      </c>
      <c r="AA12" s="87"/>
      <c r="AB12" s="91" t="s">
        <v>127</v>
      </c>
      <c r="AC12" s="90">
        <f>AVERAGE(AC2:AC11)</f>
        <v>85.530999999999992</v>
      </c>
      <c r="AD12" s="87"/>
      <c r="AE12" s="81" t="s">
        <v>123</v>
      </c>
      <c r="AF12" s="80">
        <f>AF8-AF9</f>
        <v>2.1270763103390045</v>
      </c>
      <c r="AH12" s="85" t="s">
        <v>126</v>
      </c>
      <c r="AI12" s="86">
        <f>STDEVA(AI2:AI10)</f>
        <v>10.32240699212694</v>
      </c>
      <c r="AK12" s="85" t="s">
        <v>126</v>
      </c>
      <c r="AL12" s="86">
        <f>STDEVA(AL2:AL10)</f>
        <v>20.558962157657664</v>
      </c>
      <c r="AN12" s="85" t="s">
        <v>125</v>
      </c>
      <c r="AO12" s="97">
        <f>AO11/AO10</f>
        <v>0.52883817616969253</v>
      </c>
      <c r="AQ12" s="96" t="s">
        <v>138</v>
      </c>
      <c r="AR12" s="95">
        <v>40.32</v>
      </c>
      <c r="AT12" s="85" t="s">
        <v>126</v>
      </c>
      <c r="AU12" s="86">
        <f>STDEVA(AU2:AU10)</f>
        <v>3.9288922668411832</v>
      </c>
      <c r="AW12" s="91" t="s">
        <v>127</v>
      </c>
      <c r="AX12" s="90">
        <f>AVERAGE(AX2:AX11)</f>
        <v>13.500999999999999</v>
      </c>
      <c r="AZ12" s="79"/>
      <c r="BA12" s="79"/>
      <c r="BC12" s="91" t="s">
        <v>127</v>
      </c>
      <c r="BD12" s="90">
        <f>AVERAGE(BD2:BD11)</f>
        <v>7.3390000000000013</v>
      </c>
      <c r="BF12" s="83" t="s">
        <v>124</v>
      </c>
      <c r="BG12" s="82">
        <f>BG9+BG10</f>
        <v>19.094959400826788</v>
      </c>
      <c r="BI12" s="85" t="s">
        <v>125</v>
      </c>
      <c r="BJ12" s="97">
        <f>BJ11/BJ10</f>
        <v>0.59849863005070492</v>
      </c>
      <c r="BL12" s="81" t="s">
        <v>123</v>
      </c>
      <c r="BM12" s="80">
        <f>BM8-BM9</f>
        <v>40.073550957737893</v>
      </c>
      <c r="BO12" s="85" t="s">
        <v>125</v>
      </c>
      <c r="BP12" s="97">
        <f>BP11/BP10</f>
        <v>1.156899730074592</v>
      </c>
      <c r="BQ12" s="116"/>
      <c r="BR12" s="85" t="s">
        <v>126</v>
      </c>
      <c r="BS12" s="86">
        <f>STDEVA(BS2:BS10)</f>
        <v>10.070274877634231</v>
      </c>
      <c r="BT12" s="105"/>
      <c r="BU12" s="91" t="s">
        <v>127</v>
      </c>
      <c r="BV12" s="90">
        <f>AVERAGE(BV2:BV11)</f>
        <v>9.5839999999999996</v>
      </c>
      <c r="BX12" s="83" t="s">
        <v>124</v>
      </c>
      <c r="BY12" s="82">
        <f>BY9+BY10</f>
        <v>592.22647849913835</v>
      </c>
      <c r="CA12" s="85" t="s">
        <v>125</v>
      </c>
      <c r="CB12" s="97">
        <f>CB11/CB10</f>
        <v>0.86220106059759394</v>
      </c>
      <c r="CD12" s="85" t="s">
        <v>126</v>
      </c>
      <c r="CE12" s="86">
        <f>STDEV(CE2:CE10)</f>
        <v>45.574127650577239</v>
      </c>
      <c r="CG12" s="91" t="s">
        <v>127</v>
      </c>
      <c r="CH12" s="90">
        <f>AVERAGE(CH2:CH11)</f>
        <v>35.560999999999993</v>
      </c>
      <c r="CJ12" s="93" t="s">
        <v>138</v>
      </c>
      <c r="CK12" s="95">
        <v>29.9</v>
      </c>
      <c r="CM12" s="91" t="s">
        <v>127</v>
      </c>
      <c r="CN12" s="90">
        <f>AVERAGE(CN2:CN11)</f>
        <v>30.930999999999994</v>
      </c>
      <c r="CP12" s="85" t="s">
        <v>126</v>
      </c>
      <c r="CQ12" s="86">
        <f>STDEV(CQ2:CQ10)</f>
        <v>57.494854141721035</v>
      </c>
      <c r="CR12" s="105"/>
      <c r="CS12" s="91" t="s">
        <v>127</v>
      </c>
      <c r="CT12" s="90">
        <f>AVERAGE(CT2:CT11)</f>
        <v>49.416999999999994</v>
      </c>
      <c r="CV12" s="85" t="s">
        <v>126</v>
      </c>
      <c r="CW12" s="86">
        <f>STDEV(CW2:CW10)</f>
        <v>44.73279597913718</v>
      </c>
      <c r="CY12" s="81" t="s">
        <v>123</v>
      </c>
      <c r="CZ12" s="80">
        <f>CZ8-CZ9</f>
        <v>14.977733319740668</v>
      </c>
      <c r="DB12" s="83" t="s">
        <v>124</v>
      </c>
      <c r="DC12" s="82">
        <f>DC9+DC10</f>
        <v>80.789061836003128</v>
      </c>
      <c r="DE12" s="83" t="s">
        <v>124</v>
      </c>
      <c r="DF12" s="82">
        <f>DF9+DF10</f>
        <v>58.011184025513899</v>
      </c>
      <c r="DH12" s="83" t="s">
        <v>124</v>
      </c>
      <c r="DI12" s="82">
        <f>DI9+DI10</f>
        <v>245.99804147467114</v>
      </c>
      <c r="DK12" s="91" t="s">
        <v>127</v>
      </c>
      <c r="DL12" s="90">
        <f>AVERAGE(DL2:DL11)</f>
        <v>11.626000000000001</v>
      </c>
      <c r="DN12" s="85" t="s">
        <v>126</v>
      </c>
      <c r="DO12" s="86">
        <f>STDEV(DO2:DO10)</f>
        <v>27.283926026956699</v>
      </c>
      <c r="DQ12" s="89"/>
      <c r="DR12" s="88"/>
      <c r="DT12" s="89"/>
      <c r="DU12" s="121"/>
      <c r="DW12" s="185" t="s">
        <v>231</v>
      </c>
      <c r="DX12" s="186"/>
      <c r="DZ12" s="94" t="s">
        <v>130</v>
      </c>
      <c r="EA12" s="95">
        <v>130</v>
      </c>
      <c r="EC12" s="96" t="s">
        <v>133</v>
      </c>
      <c r="ED12" s="92">
        <v>102.5</v>
      </c>
      <c r="EF12" s="93" t="s">
        <v>133</v>
      </c>
      <c r="EG12" s="95">
        <v>141.9</v>
      </c>
      <c r="EI12" s="91" t="s">
        <v>127</v>
      </c>
      <c r="EJ12" s="90">
        <f>AVERAGE(EJ2:EJ11)</f>
        <v>4.3330000000000002</v>
      </c>
      <c r="EL12" s="81" t="s">
        <v>123</v>
      </c>
      <c r="EM12" s="80">
        <f>EM8-EM9</f>
        <v>7.4090748152033106</v>
      </c>
      <c r="EO12" s="83" t="s">
        <v>124</v>
      </c>
      <c r="EP12" s="82">
        <f>EP9+EP10</f>
        <v>10.007001472493258</v>
      </c>
      <c r="ER12" s="83" t="s">
        <v>124</v>
      </c>
      <c r="ES12" s="82">
        <f>ES9+ES10</f>
        <v>6.1080248908225139</v>
      </c>
      <c r="EU12" s="85" t="s">
        <v>126</v>
      </c>
      <c r="EV12" s="86">
        <f>STDEV(EV2:EV10)</f>
        <v>2.2058275091221424</v>
      </c>
      <c r="EX12" s="85" t="s">
        <v>126</v>
      </c>
      <c r="EY12" s="86">
        <f>STDEV(EY2:EY10)</f>
        <v>1.7078714822843084</v>
      </c>
      <c r="FA12" s="85" t="s">
        <v>125</v>
      </c>
      <c r="FB12" s="97">
        <f>FB11/FB10</f>
        <v>0.44415962830880507</v>
      </c>
      <c r="FD12" s="85" t="s">
        <v>126</v>
      </c>
      <c r="FE12" s="86">
        <f>STDEV(FE2:FE10)</f>
        <v>4.9743466907725677</v>
      </c>
      <c r="FG12" s="83" t="s">
        <v>124</v>
      </c>
      <c r="FH12" s="82">
        <f>FH9+FH10</f>
        <v>243.58193854401162</v>
      </c>
      <c r="FJ12" s="83" t="s">
        <v>124</v>
      </c>
      <c r="FK12" s="82">
        <f>FK9+FK10</f>
        <v>15.218421259756187</v>
      </c>
      <c r="FM12" s="83" t="s">
        <v>124</v>
      </c>
      <c r="FN12" s="82">
        <f>FN9+FN10</f>
        <v>20.725040620983712</v>
      </c>
      <c r="FP12" s="81" t="s">
        <v>123</v>
      </c>
      <c r="FQ12" s="80">
        <f>FQ8-FQ9</f>
        <v>7.769957375326328</v>
      </c>
      <c r="FS12" s="83" t="s">
        <v>124</v>
      </c>
      <c r="FT12" s="82">
        <f>FT9+FT10</f>
        <v>39.221384467491681</v>
      </c>
      <c r="FV12" s="83" t="s">
        <v>124</v>
      </c>
      <c r="FW12" s="82">
        <f>FW9+FW10</f>
        <v>41.015448160566905</v>
      </c>
      <c r="FY12" s="81" t="s">
        <v>123</v>
      </c>
      <c r="FZ12" s="80">
        <f>FZ8-FZ9</f>
        <v>18.570291446519199</v>
      </c>
    </row>
    <row r="13" spans="1:182" ht="15.75" thickBot="1">
      <c r="A13" s="85" t="s">
        <v>126</v>
      </c>
      <c r="B13" s="86">
        <f>STDEVA(B2:B11)</f>
        <v>12.938813443795125</v>
      </c>
      <c r="D13" s="83" t="s">
        <v>124</v>
      </c>
      <c r="E13" s="82">
        <f>E10+E11</f>
        <v>20.609611504963958</v>
      </c>
      <c r="G13" s="85" t="s">
        <v>125</v>
      </c>
      <c r="H13" s="97">
        <f>H12/H11</f>
        <v>0.41979714024121573</v>
      </c>
      <c r="J13" s="85" t="s">
        <v>125</v>
      </c>
      <c r="K13" s="97">
        <f>K12/K11</f>
        <v>0.47216103690019195</v>
      </c>
      <c r="M13" s="85" t="s">
        <v>125</v>
      </c>
      <c r="N13" s="97">
        <f>N12/N11</f>
        <v>0.73567614142804993</v>
      </c>
      <c r="O13" s="79"/>
      <c r="P13" s="81" t="s">
        <v>123</v>
      </c>
      <c r="Q13" s="80">
        <f>Q9-Q10</f>
        <v>21.507242805748078</v>
      </c>
      <c r="S13" s="85" t="s">
        <v>125</v>
      </c>
      <c r="T13" s="97">
        <f>T12/T11</f>
        <v>0.75724728765302773</v>
      </c>
      <c r="V13" s="85" t="s">
        <v>125</v>
      </c>
      <c r="W13" s="97">
        <f>W12/W11</f>
        <v>0.61287635595617529</v>
      </c>
      <c r="AA13" s="79"/>
      <c r="AB13" s="85" t="s">
        <v>126</v>
      </c>
      <c r="AC13" s="86">
        <f>STDEVA(AC2:AC11)</f>
        <v>23.147669645128456</v>
      </c>
      <c r="AH13" s="85" t="s">
        <v>125</v>
      </c>
      <c r="AI13" s="97">
        <f>AI12/AI11</f>
        <v>0.54018875990895721</v>
      </c>
      <c r="AK13" s="85" t="s">
        <v>125</v>
      </c>
      <c r="AL13" s="97">
        <f>AL12/AL11</f>
        <v>0.90289688878601948</v>
      </c>
      <c r="AN13" s="83" t="s">
        <v>124</v>
      </c>
      <c r="AO13" s="82">
        <f>AO10+AO11</f>
        <v>19.131498727043489</v>
      </c>
      <c r="AQ13" s="91" t="s">
        <v>127</v>
      </c>
      <c r="AR13" s="90">
        <f>AVERAGE(AR2:AR12)</f>
        <v>64.861818181818194</v>
      </c>
      <c r="AT13" s="85" t="s">
        <v>125</v>
      </c>
      <c r="AU13" s="97">
        <f>AU12/AU11</f>
        <v>0.82405104641273952</v>
      </c>
      <c r="AW13" s="85" t="s">
        <v>126</v>
      </c>
      <c r="AX13" s="86">
        <f>STDEVA(AX2:AX11)</f>
        <v>13.575632950253187</v>
      </c>
      <c r="AZ13" s="191" t="s">
        <v>230</v>
      </c>
      <c r="BA13" s="192"/>
      <c r="BC13" s="85" t="s">
        <v>126</v>
      </c>
      <c r="BD13" s="86">
        <f>STDEVA(BD2:BD11)</f>
        <v>5.3326258905804416</v>
      </c>
      <c r="BF13" s="81" t="s">
        <v>123</v>
      </c>
      <c r="BG13" s="80">
        <f>BG9-BG10</f>
        <v>9.8164691706017884</v>
      </c>
      <c r="BI13" s="83" t="s">
        <v>124</v>
      </c>
      <c r="BJ13" s="82">
        <f>BJ10+BJ11</f>
        <v>18.594535314064824</v>
      </c>
      <c r="BL13" s="89"/>
      <c r="BM13" s="88"/>
      <c r="BO13" s="83" t="s">
        <v>124</v>
      </c>
      <c r="BP13" s="82">
        <f>BP10+BP11</f>
        <v>91.517255547064934</v>
      </c>
      <c r="BQ13" s="88"/>
      <c r="BR13" s="85" t="s">
        <v>125</v>
      </c>
      <c r="BS13" s="97">
        <f>BS12/BS11</f>
        <v>0.47459011310000571</v>
      </c>
      <c r="BT13" s="116"/>
      <c r="BU13" s="85" t="s">
        <v>126</v>
      </c>
      <c r="BV13" s="86">
        <f>STDEV(BV2:BV11)</f>
        <v>7.2065636748730633</v>
      </c>
      <c r="BX13" s="81" t="s">
        <v>123</v>
      </c>
      <c r="BY13" s="80">
        <f>BY9-BY10</f>
        <v>296.28495007229026</v>
      </c>
      <c r="CA13" s="83" t="s">
        <v>124</v>
      </c>
      <c r="CB13" s="82">
        <f>CB10+CB11</f>
        <v>120.98254740437419</v>
      </c>
      <c r="CD13" s="85" t="s">
        <v>125</v>
      </c>
      <c r="CE13" s="97">
        <f>CE12/CE11</f>
        <v>0.32330993485610304</v>
      </c>
      <c r="CG13" s="85" t="s">
        <v>126</v>
      </c>
      <c r="CH13" s="86">
        <f>STDEV(CH2:CH11)</f>
        <v>16.523177290635665</v>
      </c>
      <c r="CJ13" s="91" t="s">
        <v>147</v>
      </c>
      <c r="CK13" s="90">
        <f>AVERAGE(CK2:CK12)</f>
        <v>40.606363636363632</v>
      </c>
      <c r="CM13" s="85" t="s">
        <v>126</v>
      </c>
      <c r="CN13" s="86">
        <f>STDEV(CN2:CN11)</f>
        <v>10.324299761027667</v>
      </c>
      <c r="CP13" s="85" t="s">
        <v>125</v>
      </c>
      <c r="CQ13" s="97">
        <f>CQ12/CQ11</f>
        <v>0.94759588930995897</v>
      </c>
      <c r="CR13" s="116"/>
      <c r="CS13" s="85" t="s">
        <v>126</v>
      </c>
      <c r="CT13" s="86">
        <f>STDEV(CT2:CT11)</f>
        <v>25.0425114333385</v>
      </c>
      <c r="CV13" s="85" t="s">
        <v>125</v>
      </c>
      <c r="CW13" s="97">
        <f>CW12/CW11</f>
        <v>0.72405295363961408</v>
      </c>
      <c r="CY13" s="89"/>
      <c r="CZ13" s="88"/>
      <c r="DB13" s="81" t="s">
        <v>123</v>
      </c>
      <c r="DC13" s="80">
        <f>DC9-DC10</f>
        <v>9.2223667354254673</v>
      </c>
      <c r="DE13" s="81" t="s">
        <v>123</v>
      </c>
      <c r="DF13" s="80">
        <f>DF9-DF10</f>
        <v>17.823101688771811</v>
      </c>
      <c r="DH13" s="81" t="s">
        <v>123</v>
      </c>
      <c r="DI13" s="80">
        <f>DI9-DI10</f>
        <v>-18.012327188956874</v>
      </c>
      <c r="DK13" s="85" t="s">
        <v>126</v>
      </c>
      <c r="DL13" s="86">
        <f>STDEV(DL2:DL11)</f>
        <v>22.529721209499641</v>
      </c>
      <c r="DN13" s="85" t="s">
        <v>125</v>
      </c>
      <c r="DO13" s="84">
        <f>DO12/DO11</f>
        <v>0.25870805158520194</v>
      </c>
      <c r="DQ13" s="185" t="s">
        <v>229</v>
      </c>
      <c r="DR13" s="186"/>
      <c r="DT13" s="185" t="s">
        <v>232</v>
      </c>
      <c r="DU13" s="186"/>
      <c r="DW13" s="94" t="s">
        <v>130</v>
      </c>
      <c r="DX13" s="92">
        <v>53.46</v>
      </c>
      <c r="DZ13" s="94" t="s">
        <v>129</v>
      </c>
      <c r="EA13" s="95">
        <v>139</v>
      </c>
      <c r="EC13" s="91" t="s">
        <v>127</v>
      </c>
      <c r="ED13" s="90">
        <f>AVERAGE(ED10:ED12)</f>
        <v>106.04333333333334</v>
      </c>
      <c r="EF13" s="91" t="s">
        <v>127</v>
      </c>
      <c r="EG13" s="90">
        <f>AVERAGE(EG10:EG12)</f>
        <v>121.59666666666665</v>
      </c>
      <c r="EI13" s="85" t="s">
        <v>126</v>
      </c>
      <c r="EJ13" s="86">
        <f>STDEV(EJ2:EJ11)</f>
        <v>4.1124419617654047</v>
      </c>
      <c r="EO13" s="81" t="s">
        <v>123</v>
      </c>
      <c r="EP13" s="80">
        <f>EP9-EP10</f>
        <v>3.2758556703638835</v>
      </c>
      <c r="ER13" s="81" t="s">
        <v>123</v>
      </c>
      <c r="ES13" s="80">
        <f>ES9-ES10</f>
        <v>0.91197510917748481</v>
      </c>
      <c r="EU13" s="85" t="s">
        <v>125</v>
      </c>
      <c r="EV13" s="97">
        <f>EV12/EV11</f>
        <v>0.63446620588364588</v>
      </c>
      <c r="EX13" s="85" t="s">
        <v>125</v>
      </c>
      <c r="EY13" s="97">
        <f>EY12/EY11</f>
        <v>0.47750367631434537</v>
      </c>
      <c r="FA13" s="83" t="s">
        <v>124</v>
      </c>
      <c r="FB13" s="82">
        <f>FB10+FB11</f>
        <v>4.9029219381083937</v>
      </c>
      <c r="FD13" s="85" t="s">
        <v>125</v>
      </c>
      <c r="FE13" s="97">
        <f>FE12/FE11</f>
        <v>0.43368323372036333</v>
      </c>
      <c r="FG13" s="81" t="s">
        <v>123</v>
      </c>
      <c r="FH13" s="80">
        <f>FH9-FH10</f>
        <v>66.563775741702656</v>
      </c>
      <c r="FJ13" s="81" t="s">
        <v>123</v>
      </c>
      <c r="FK13" s="80">
        <f>FK9-FK10</f>
        <v>2.1901501688152409</v>
      </c>
      <c r="FM13" s="81" t="s">
        <v>123</v>
      </c>
      <c r="FN13" s="80">
        <f>FN9-FN10</f>
        <v>7.557816521873435</v>
      </c>
      <c r="FS13" s="81" t="s">
        <v>123</v>
      </c>
      <c r="FT13" s="80">
        <f>FT9-FT10</f>
        <v>6.09004410393689</v>
      </c>
      <c r="FV13" s="81" t="s">
        <v>123</v>
      </c>
      <c r="FW13" s="80">
        <f>FW9-FW10</f>
        <v>7.2788375537188124</v>
      </c>
    </row>
    <row r="14" spans="1:182" ht="15.75" thickBot="1">
      <c r="A14" s="85" t="s">
        <v>125</v>
      </c>
      <c r="B14" s="97">
        <f>B13/B12</f>
        <v>0.67657464148688173</v>
      </c>
      <c r="D14" s="81" t="s">
        <v>123</v>
      </c>
      <c r="E14" s="80">
        <f>E10-E11</f>
        <v>7.8828884950360409</v>
      </c>
      <c r="G14" s="83" t="s">
        <v>124</v>
      </c>
      <c r="H14" s="82">
        <f>H11+H12</f>
        <v>18.245970804477668</v>
      </c>
      <c r="J14" s="83" t="s">
        <v>124</v>
      </c>
      <c r="K14" s="82">
        <f>K11+K12</f>
        <v>28.411072277688262</v>
      </c>
      <c r="M14" s="83" t="s">
        <v>124</v>
      </c>
      <c r="N14" s="82">
        <f>N11+N12</f>
        <v>95.790037716368047</v>
      </c>
      <c r="S14" s="83" t="s">
        <v>124</v>
      </c>
      <c r="T14" s="82">
        <f>T11+T12</f>
        <v>13.931065997115947</v>
      </c>
      <c r="V14" s="83" t="s">
        <v>124</v>
      </c>
      <c r="W14" s="82">
        <f>W11+W12</f>
        <v>16.931617567859938</v>
      </c>
      <c r="Y14" s="89"/>
      <c r="Z14" s="88"/>
      <c r="AB14" s="85" t="s">
        <v>125</v>
      </c>
      <c r="AC14" s="84">
        <f>AC13/AC12</f>
        <v>0.27063485338799331</v>
      </c>
      <c r="AH14" s="83" t="s">
        <v>124</v>
      </c>
      <c r="AI14" s="82">
        <f>AI11+AI12</f>
        <v>29.431295881015828</v>
      </c>
      <c r="AK14" s="83" t="s">
        <v>124</v>
      </c>
      <c r="AL14" s="82">
        <f>AL11+AL12</f>
        <v>43.328962157657664</v>
      </c>
      <c r="AN14" s="81" t="s">
        <v>123</v>
      </c>
      <c r="AO14" s="80">
        <f>AO10-AO11</f>
        <v>5.8960012729565099</v>
      </c>
      <c r="AQ14" s="85" t="s">
        <v>126</v>
      </c>
      <c r="AR14" s="86">
        <f>STDEVA(AR2:AR12)</f>
        <v>56.48613047787601</v>
      </c>
      <c r="AT14" s="83" t="s">
        <v>124</v>
      </c>
      <c r="AU14" s="82">
        <f>AU11+AU12</f>
        <v>8.6966700446189602</v>
      </c>
      <c r="AW14" s="85" t="s">
        <v>125</v>
      </c>
      <c r="AX14" s="97">
        <f>AX13/AX12</f>
        <v>1.0055279572071096</v>
      </c>
      <c r="AZ14" s="93" t="s">
        <v>133</v>
      </c>
      <c r="BA14" s="95">
        <v>28.49</v>
      </c>
      <c r="BC14" s="85" t="s">
        <v>125</v>
      </c>
      <c r="BD14" s="97">
        <f>BD13/BD12</f>
        <v>0.72661478274702829</v>
      </c>
      <c r="BF14" s="89"/>
      <c r="BG14" s="88"/>
      <c r="BI14" s="81" t="s">
        <v>123</v>
      </c>
      <c r="BJ14" s="80">
        <f>BJ10-BJ11</f>
        <v>4.6704646859351753</v>
      </c>
      <c r="BL14" s="182" t="s">
        <v>228</v>
      </c>
      <c r="BM14" s="183"/>
      <c r="BO14" s="81" t="s">
        <v>123</v>
      </c>
      <c r="BP14" s="80">
        <f>BP10-BP11</f>
        <v>-6.6572555470649348</v>
      </c>
      <c r="BQ14" s="88"/>
      <c r="BR14" s="83" t="s">
        <v>124</v>
      </c>
      <c r="BS14" s="82">
        <f>BS11+BS12</f>
        <v>31.289163766523117</v>
      </c>
      <c r="BT14" s="88"/>
      <c r="BU14" s="85" t="s">
        <v>125</v>
      </c>
      <c r="BV14" s="97">
        <f>BV13/BV12</f>
        <v>0.75193694437323289</v>
      </c>
      <c r="BX14" s="89"/>
      <c r="BY14" s="88"/>
      <c r="CA14" s="81" t="s">
        <v>123</v>
      </c>
      <c r="CB14" s="80">
        <f>CB10-CB11</f>
        <v>8.9524525956258145</v>
      </c>
      <c r="CD14" s="83" t="s">
        <v>124</v>
      </c>
      <c r="CE14" s="82">
        <f>CE11+CE12</f>
        <v>186.53523876168833</v>
      </c>
      <c r="CG14" s="85" t="s">
        <v>125</v>
      </c>
      <c r="CH14" s="97">
        <f>CH13/CH12</f>
        <v>0.46464321280716708</v>
      </c>
      <c r="CJ14" s="85" t="s">
        <v>126</v>
      </c>
      <c r="CK14" s="86">
        <f>STDEV(CK2:CK12)</f>
        <v>42.409217930239485</v>
      </c>
      <c r="CM14" s="85" t="s">
        <v>125</v>
      </c>
      <c r="CN14" s="97">
        <f>CN13/CN12</f>
        <v>0.33378486828837312</v>
      </c>
      <c r="CP14" s="83" t="s">
        <v>124</v>
      </c>
      <c r="CQ14" s="82">
        <f>CQ11+CQ12</f>
        <v>118.16929858616548</v>
      </c>
      <c r="CR14" s="88"/>
      <c r="CS14" s="85" t="s">
        <v>125</v>
      </c>
      <c r="CT14" s="97">
        <f>CT13/CT12</f>
        <v>0.50675903906223574</v>
      </c>
      <c r="CV14" s="83" t="s">
        <v>124</v>
      </c>
      <c r="CW14" s="82">
        <f>CW11+CW12</f>
        <v>106.5139070902483</v>
      </c>
      <c r="CY14" s="182" t="s">
        <v>182</v>
      </c>
      <c r="CZ14" s="184"/>
      <c r="DB14" s="89"/>
      <c r="DC14" s="88"/>
      <c r="DE14" s="89"/>
      <c r="DF14" s="88"/>
      <c r="DH14" s="89"/>
      <c r="DI14" s="88"/>
      <c r="DK14" s="85" t="s">
        <v>125</v>
      </c>
      <c r="DL14" s="97">
        <f>DL12/DL13</f>
        <v>0.51602946578397546</v>
      </c>
      <c r="DN14" s="83" t="s">
        <v>124</v>
      </c>
      <c r="DO14" s="82">
        <f>DO11+DO12</f>
        <v>132.74614824917893</v>
      </c>
      <c r="DQ14" s="113" t="s">
        <v>129</v>
      </c>
      <c r="DR14" s="102">
        <v>182.5</v>
      </c>
      <c r="DT14" s="94" t="s">
        <v>130</v>
      </c>
      <c r="DU14" s="95">
        <v>141.9</v>
      </c>
      <c r="DW14" s="94" t="s">
        <v>129</v>
      </c>
      <c r="DX14" s="92">
        <v>75</v>
      </c>
      <c r="DZ14" s="91" t="s">
        <v>127</v>
      </c>
      <c r="EA14" s="90">
        <f>AVERAGE(EA12:EA13)</f>
        <v>134.5</v>
      </c>
      <c r="EC14" s="85" t="s">
        <v>126</v>
      </c>
      <c r="ED14" s="86">
        <f>STDEV(ED10:ED12)</f>
        <v>14.80647268370603</v>
      </c>
      <c r="EF14" s="85" t="s">
        <v>126</v>
      </c>
      <c r="EG14" s="86">
        <f>STDEV(EG10:EG12)</f>
        <v>25.562805662394258</v>
      </c>
      <c r="EI14" s="85" t="s">
        <v>125</v>
      </c>
      <c r="EJ14" s="97">
        <f>EJ13/EJ12</f>
        <v>0.94909807564398907</v>
      </c>
      <c r="EO14" s="89"/>
      <c r="EP14" s="88"/>
      <c r="ER14" s="89"/>
      <c r="ES14" s="88"/>
      <c r="EU14" s="83" t="s">
        <v>124</v>
      </c>
      <c r="EV14" s="82">
        <f>EV11+EV12</f>
        <v>5.6824941757888094</v>
      </c>
      <c r="EX14" s="83" t="s">
        <v>124</v>
      </c>
      <c r="EY14" s="82">
        <f>EY11+EY12</f>
        <v>5.2845381489509746</v>
      </c>
      <c r="FA14" s="81" t="s">
        <v>123</v>
      </c>
      <c r="FB14" s="80">
        <f>FB10-FB11</f>
        <v>1.8870780618916068</v>
      </c>
      <c r="FD14" s="83" t="s">
        <v>124</v>
      </c>
      <c r="FE14" s="82">
        <f>FE11+FE12</f>
        <v>16.444346690772569</v>
      </c>
      <c r="FP14" s="185" t="s">
        <v>226</v>
      </c>
      <c r="FQ14" s="188"/>
      <c r="FY14" s="185" t="s">
        <v>225</v>
      </c>
      <c r="FZ14" s="186"/>
    </row>
    <row r="15" spans="1:182" ht="15.75" thickBot="1">
      <c r="A15" s="83" t="s">
        <v>124</v>
      </c>
      <c r="B15" s="82">
        <f>B12+B13</f>
        <v>32.062813443795122</v>
      </c>
      <c r="G15" s="81" t="s">
        <v>123</v>
      </c>
      <c r="H15" s="80">
        <f>H11-H12</f>
        <v>7.4562514177445545</v>
      </c>
      <c r="J15" s="81" t="s">
        <v>123</v>
      </c>
      <c r="K15" s="80">
        <f>K11-K12</f>
        <v>10.186705500089518</v>
      </c>
      <c r="M15" s="81" t="s">
        <v>123</v>
      </c>
      <c r="N15" s="80">
        <f>N11-N12</f>
        <v>14.587740061409733</v>
      </c>
      <c r="S15" s="81" t="s">
        <v>123</v>
      </c>
      <c r="T15" s="80">
        <f>T11-T12</f>
        <v>1.9244895584396078</v>
      </c>
      <c r="V15" s="81" t="s">
        <v>123</v>
      </c>
      <c r="W15" s="80">
        <f>W11-W12</f>
        <v>4.063937987695617</v>
      </c>
      <c r="X15" s="79"/>
      <c r="Y15" s="89"/>
      <c r="Z15" s="88"/>
      <c r="AB15" s="83" t="s">
        <v>124</v>
      </c>
      <c r="AC15" s="82">
        <f>AC12+AC13</f>
        <v>108.67866964512845</v>
      </c>
      <c r="AH15" s="81" t="s">
        <v>123</v>
      </c>
      <c r="AI15" s="80">
        <f>AI11-AI12</f>
        <v>8.7864818967619485</v>
      </c>
      <c r="AK15" s="81" t="s">
        <v>123</v>
      </c>
      <c r="AL15" s="80">
        <f>AL11-AL12</f>
        <v>2.2110378423423356</v>
      </c>
      <c r="AN15" s="89"/>
      <c r="AO15" s="88"/>
      <c r="AQ15" s="85" t="s">
        <v>125</v>
      </c>
      <c r="AR15" s="97">
        <f>AR14/AR13</f>
        <v>0.87086874930851044</v>
      </c>
      <c r="AT15" s="81" t="s">
        <v>123</v>
      </c>
      <c r="AU15" s="80">
        <f>AU11-AU12</f>
        <v>0.8388855109365938</v>
      </c>
      <c r="AW15" s="83" t="s">
        <v>124</v>
      </c>
      <c r="AX15" s="82">
        <f>AX12+AX13</f>
        <v>27.076632950253185</v>
      </c>
      <c r="AZ15" s="93" t="s">
        <v>143</v>
      </c>
      <c r="BA15" s="95">
        <v>24.9</v>
      </c>
      <c r="BC15" s="83" t="s">
        <v>124</v>
      </c>
      <c r="BD15" s="82">
        <f>BD12+BD13</f>
        <v>12.671625890580444</v>
      </c>
      <c r="BF15" s="89"/>
      <c r="BG15" s="88"/>
      <c r="BI15" s="89"/>
      <c r="BJ15" s="88"/>
      <c r="BL15" s="113" t="s">
        <v>130</v>
      </c>
      <c r="BM15" s="102">
        <v>47.09</v>
      </c>
      <c r="BO15" s="89"/>
      <c r="BP15" s="88"/>
      <c r="BQ15" s="88"/>
      <c r="BR15" s="81" t="s">
        <v>123</v>
      </c>
      <c r="BS15" s="80">
        <f>BS11-BS12</f>
        <v>11.148614011254656</v>
      </c>
      <c r="BT15" s="88"/>
      <c r="BU15" s="83" t="s">
        <v>124</v>
      </c>
      <c r="BV15" s="82">
        <f>BV12+BV13</f>
        <v>16.790563674873063</v>
      </c>
      <c r="BX15" s="89"/>
      <c r="BY15" s="88"/>
      <c r="CA15" s="89"/>
      <c r="CB15" s="88"/>
      <c r="CD15" s="81" t="s">
        <v>123</v>
      </c>
      <c r="CE15" s="80">
        <f>CE11-CE12</f>
        <v>95.38698346053387</v>
      </c>
      <c r="CG15" s="83" t="s">
        <v>124</v>
      </c>
      <c r="CH15" s="82">
        <f>CH12+CH13</f>
        <v>52.084177290635658</v>
      </c>
      <c r="CJ15" s="85" t="s">
        <v>125</v>
      </c>
      <c r="CK15" s="97">
        <f>CK14/CK13</f>
        <v>1.044398319190083</v>
      </c>
      <c r="CM15" s="83" t="s">
        <v>124</v>
      </c>
      <c r="CN15" s="82">
        <f>CN12+CN13</f>
        <v>41.255299761027658</v>
      </c>
      <c r="CP15" s="81" t="s">
        <v>123</v>
      </c>
      <c r="CQ15" s="80">
        <f>CQ11-CQ12</f>
        <v>3.1795903027234118</v>
      </c>
      <c r="CR15" s="88"/>
      <c r="CS15" s="83" t="s">
        <v>124</v>
      </c>
      <c r="CT15" s="82">
        <f>CT12+CT13</f>
        <v>74.459511433338491</v>
      </c>
      <c r="CV15" s="81" t="s">
        <v>123</v>
      </c>
      <c r="CW15" s="80">
        <f>CW11-CW12</f>
        <v>17.048315131973929</v>
      </c>
      <c r="CY15" s="94" t="s">
        <v>130</v>
      </c>
      <c r="CZ15" s="92">
        <v>18</v>
      </c>
      <c r="DB15" s="182" t="s">
        <v>224</v>
      </c>
      <c r="DC15" s="183"/>
      <c r="DE15" s="182" t="s">
        <v>223</v>
      </c>
      <c r="DF15" s="183"/>
      <c r="DH15" s="182" t="s">
        <v>222</v>
      </c>
      <c r="DI15" s="183"/>
      <c r="DK15" s="83" t="s">
        <v>124</v>
      </c>
      <c r="DL15" s="82">
        <f>DL12+DL13</f>
        <v>34.155721209499646</v>
      </c>
      <c r="DN15" s="81" t="s">
        <v>123</v>
      </c>
      <c r="DO15" s="80">
        <f>DO11-DO12</f>
        <v>78.178296195265517</v>
      </c>
      <c r="DQ15" s="93" t="s">
        <v>143</v>
      </c>
      <c r="DR15" s="95">
        <v>79.099999999999994</v>
      </c>
      <c r="DT15" s="94" t="s">
        <v>129</v>
      </c>
      <c r="DU15" s="95">
        <v>139</v>
      </c>
      <c r="DW15" s="96" t="s">
        <v>143</v>
      </c>
      <c r="DX15" s="95">
        <v>62.9</v>
      </c>
      <c r="DZ15" s="85" t="s">
        <v>126</v>
      </c>
      <c r="EA15" s="86">
        <f>STDEV(EA12:EA13)</f>
        <v>6.3639610306789276</v>
      </c>
      <c r="EC15" s="85" t="s">
        <v>125</v>
      </c>
      <c r="ED15" s="84">
        <f>ED14/ED13</f>
        <v>0.13962662449664631</v>
      </c>
      <c r="EF15" s="85" t="s">
        <v>125</v>
      </c>
      <c r="EG15" s="84">
        <f>EG14/EG13</f>
        <v>0.21022620408230155</v>
      </c>
      <c r="EI15" s="83" t="s">
        <v>124</v>
      </c>
      <c r="EJ15" s="82">
        <f>EJ12+EJ13</f>
        <v>8.445441961765404</v>
      </c>
      <c r="EO15" s="185" t="s">
        <v>221</v>
      </c>
      <c r="EP15" s="186"/>
      <c r="ER15" s="185" t="s">
        <v>220</v>
      </c>
      <c r="ES15" s="188"/>
      <c r="EU15" s="81" t="s">
        <v>123</v>
      </c>
      <c r="EV15" s="80">
        <f>EV11-EV12</f>
        <v>1.2708391575445246</v>
      </c>
      <c r="EX15" s="81" t="s">
        <v>123</v>
      </c>
      <c r="EY15" s="80">
        <f>EY11-EY12</f>
        <v>1.8687951843823578</v>
      </c>
      <c r="FA15" s="89"/>
      <c r="FB15" s="88"/>
      <c r="FD15" s="81" t="s">
        <v>123</v>
      </c>
      <c r="FE15" s="80">
        <f>FE11-FE12</f>
        <v>6.4956533092274329</v>
      </c>
      <c r="FG15" s="185" t="s">
        <v>218</v>
      </c>
      <c r="FH15" s="186"/>
      <c r="FJ15" s="185" t="s">
        <v>217</v>
      </c>
      <c r="FK15" s="186"/>
      <c r="FM15" s="185" t="s">
        <v>227</v>
      </c>
      <c r="FN15" s="186"/>
      <c r="FP15" s="94" t="s">
        <v>130</v>
      </c>
      <c r="FQ15" s="95">
        <v>25.9</v>
      </c>
      <c r="FS15" s="185" t="s">
        <v>216</v>
      </c>
      <c r="FT15" s="186"/>
      <c r="FV15" s="185" t="s">
        <v>215</v>
      </c>
      <c r="FW15" s="186"/>
      <c r="FY15" s="94" t="s">
        <v>130</v>
      </c>
      <c r="FZ15" s="95">
        <v>23</v>
      </c>
    </row>
    <row r="16" spans="1:182" ht="15.75" thickBot="1">
      <c r="A16" s="81" t="s">
        <v>123</v>
      </c>
      <c r="B16" s="80">
        <f>B12-B13</f>
        <v>6.185186556204874</v>
      </c>
      <c r="M16" s="89"/>
      <c r="N16" s="88"/>
      <c r="P16" s="89"/>
      <c r="Q16" s="88"/>
      <c r="S16" s="89"/>
      <c r="T16" s="88"/>
      <c r="V16" s="89"/>
      <c r="W16" s="88"/>
      <c r="Y16" s="79"/>
      <c r="AB16" s="81" t="s">
        <v>123</v>
      </c>
      <c r="AC16" s="80">
        <f>AC12-AC13</f>
        <v>62.383330354871532</v>
      </c>
      <c r="AE16" s="89"/>
      <c r="AF16" s="88"/>
      <c r="AK16" s="89"/>
      <c r="AL16" s="88"/>
      <c r="AN16" s="187" t="s">
        <v>214</v>
      </c>
      <c r="AO16" s="183"/>
      <c r="AQ16" s="83" t="s">
        <v>124</v>
      </c>
      <c r="AR16" s="82">
        <f>AR13+AR14</f>
        <v>121.3479486596942</v>
      </c>
      <c r="AT16" s="89"/>
      <c r="AU16" s="88"/>
      <c r="AW16" s="81" t="s">
        <v>123</v>
      </c>
      <c r="AX16" s="80">
        <f>AX12-AX13</f>
        <v>-7.4632950253187502E-2</v>
      </c>
      <c r="AZ16" s="91" t="s">
        <v>127</v>
      </c>
      <c r="BA16" s="90">
        <f>AVERAGE(BA14:BA15)</f>
        <v>26.695</v>
      </c>
      <c r="BC16" s="81" t="s">
        <v>123</v>
      </c>
      <c r="BD16" s="80">
        <f>BD12-BD13</f>
        <v>2.0063741094195597</v>
      </c>
      <c r="BF16" s="182" t="s">
        <v>213</v>
      </c>
      <c r="BG16" s="183"/>
      <c r="BI16" s="189" t="s">
        <v>212</v>
      </c>
      <c r="BJ16" s="190"/>
      <c r="BL16" s="94" t="s">
        <v>129</v>
      </c>
      <c r="BM16" s="92">
        <v>100</v>
      </c>
      <c r="BO16" s="89"/>
      <c r="BP16" s="88"/>
      <c r="BQ16" s="88"/>
      <c r="BR16" s="89"/>
      <c r="BS16" s="88"/>
      <c r="BT16" s="88"/>
      <c r="BU16" s="81" t="s">
        <v>123</v>
      </c>
      <c r="BV16" s="80">
        <f>BV12-BV13</f>
        <v>2.3774363251269364</v>
      </c>
      <c r="BX16" s="89"/>
      <c r="BY16" s="88"/>
      <c r="CA16" s="185" t="s">
        <v>211</v>
      </c>
      <c r="CB16" s="186"/>
      <c r="CD16" s="89"/>
      <c r="CE16" s="88"/>
      <c r="CG16" s="81" t="s">
        <v>123</v>
      </c>
      <c r="CH16" s="80">
        <f>CH12-CH13</f>
        <v>19.037822709364328</v>
      </c>
      <c r="CJ16" s="83" t="s">
        <v>124</v>
      </c>
      <c r="CK16" s="82">
        <f>CK13+CK14</f>
        <v>83.015581566603117</v>
      </c>
      <c r="CM16" s="81" t="s">
        <v>123</v>
      </c>
      <c r="CN16" s="80">
        <f>CN12-CN13</f>
        <v>20.606700238972326</v>
      </c>
      <c r="CP16" s="89"/>
      <c r="CQ16" s="88"/>
      <c r="CR16" s="88"/>
      <c r="CS16" s="81" t="s">
        <v>123</v>
      </c>
      <c r="CT16" s="80">
        <f>CT12-CT13</f>
        <v>24.374488566661494</v>
      </c>
      <c r="CV16" s="89"/>
      <c r="CW16" s="88"/>
      <c r="CY16" s="93" t="s">
        <v>133</v>
      </c>
      <c r="CZ16" s="95">
        <v>18</v>
      </c>
      <c r="DB16" s="94" t="s">
        <v>130</v>
      </c>
      <c r="DC16" s="92">
        <v>29.96</v>
      </c>
      <c r="DE16" s="113" t="s">
        <v>129</v>
      </c>
      <c r="DF16" s="102">
        <v>24</v>
      </c>
      <c r="DH16" s="94" t="s">
        <v>130</v>
      </c>
      <c r="DI16" s="92">
        <v>25</v>
      </c>
      <c r="DK16" s="81" t="s">
        <v>123</v>
      </c>
      <c r="DL16" s="80">
        <f>DL12-DL13</f>
        <v>-10.90372120949964</v>
      </c>
      <c r="DQ16" s="93" t="s">
        <v>137</v>
      </c>
      <c r="DR16" s="95">
        <v>96.5</v>
      </c>
      <c r="DT16" s="103" t="s">
        <v>143</v>
      </c>
      <c r="DU16" s="102">
        <v>45</v>
      </c>
      <c r="DW16" s="91" t="s">
        <v>127</v>
      </c>
      <c r="DX16" s="90">
        <f>AVERAGE(DX13:DX15)</f>
        <v>63.786666666666669</v>
      </c>
      <c r="DZ16" s="85" t="s">
        <v>125</v>
      </c>
      <c r="EA16" s="84">
        <f>EA15/EA14</f>
        <v>4.7315695395382364E-2</v>
      </c>
      <c r="EC16" s="83" t="s">
        <v>124</v>
      </c>
      <c r="ED16" s="82">
        <f>ED13+ED14</f>
        <v>120.84980601703937</v>
      </c>
      <c r="EF16" s="83" t="s">
        <v>124</v>
      </c>
      <c r="EG16" s="82">
        <f>EG13+EG14</f>
        <v>147.15947232906092</v>
      </c>
      <c r="EI16" s="81" t="s">
        <v>123</v>
      </c>
      <c r="EJ16" s="80">
        <f>EJ12-EJ13</f>
        <v>0.22055803823459552</v>
      </c>
      <c r="EO16" s="94" t="s">
        <v>130</v>
      </c>
      <c r="EP16" s="95">
        <v>3.98</v>
      </c>
      <c r="ER16" s="113" t="s">
        <v>130</v>
      </c>
      <c r="ES16" s="102">
        <v>1.4</v>
      </c>
      <c r="EU16" s="89"/>
      <c r="EV16" s="88"/>
      <c r="EX16" s="89"/>
      <c r="EY16" s="88"/>
      <c r="FA16" s="185" t="s">
        <v>219</v>
      </c>
      <c r="FB16" s="186"/>
      <c r="FG16" s="94" t="s">
        <v>130</v>
      </c>
      <c r="FH16" s="95">
        <v>71</v>
      </c>
      <c r="FJ16" s="94" t="s">
        <v>129</v>
      </c>
      <c r="FK16" s="95">
        <v>9.99</v>
      </c>
      <c r="FM16" s="94" t="s">
        <v>129</v>
      </c>
      <c r="FN16" s="95">
        <v>9.73</v>
      </c>
      <c r="FP16" s="93" t="s">
        <v>133</v>
      </c>
      <c r="FQ16" s="95">
        <v>19.8</v>
      </c>
      <c r="FS16" s="94" t="s">
        <v>130</v>
      </c>
      <c r="FT16" s="95">
        <v>13.91</v>
      </c>
      <c r="FV16" s="94" t="s">
        <v>130</v>
      </c>
      <c r="FW16" s="95">
        <v>17</v>
      </c>
      <c r="FY16" s="94" t="s">
        <v>129</v>
      </c>
      <c r="FZ16" s="95">
        <v>30</v>
      </c>
    </row>
    <row r="17" spans="1:182" ht="15.75" thickBot="1">
      <c r="J17" s="89"/>
      <c r="K17" s="88"/>
      <c r="S17" s="89"/>
      <c r="T17" s="88"/>
      <c r="AH17" s="182" t="s">
        <v>155</v>
      </c>
      <c r="AI17" s="183"/>
      <c r="AK17" s="185" t="s">
        <v>210</v>
      </c>
      <c r="AL17" s="186"/>
      <c r="AN17" s="94" t="s">
        <v>130</v>
      </c>
      <c r="AO17" s="95">
        <v>11.3</v>
      </c>
      <c r="AQ17" s="81" t="s">
        <v>123</v>
      </c>
      <c r="AR17" s="80">
        <f>AR13-AR14</f>
        <v>8.3756877039421838</v>
      </c>
      <c r="AT17" s="185" t="s">
        <v>209</v>
      </c>
      <c r="AU17" s="188"/>
      <c r="AW17" s="89"/>
      <c r="AX17" s="88"/>
      <c r="AZ17" s="85" t="s">
        <v>126</v>
      </c>
      <c r="BA17" s="86">
        <f>STDEVA(BA14:BA15)</f>
        <v>2.5385133444597052</v>
      </c>
      <c r="BC17" s="89"/>
      <c r="BD17" s="88"/>
      <c r="BF17" s="94" t="s">
        <v>130</v>
      </c>
      <c r="BG17" s="92">
        <v>14</v>
      </c>
      <c r="BI17" s="115" t="s">
        <v>130</v>
      </c>
      <c r="BJ17" s="114">
        <v>7</v>
      </c>
      <c r="BL17" s="96" t="s">
        <v>133</v>
      </c>
      <c r="BM17" s="92">
        <v>109.9</v>
      </c>
      <c r="BO17" s="182" t="s">
        <v>208</v>
      </c>
      <c r="BP17" s="183"/>
      <c r="BQ17" s="112"/>
      <c r="BR17" s="182" t="s">
        <v>207</v>
      </c>
      <c r="BS17" s="183"/>
      <c r="BT17" s="112"/>
      <c r="BU17" s="89"/>
      <c r="BV17" s="88"/>
      <c r="BX17" s="185" t="s">
        <v>206</v>
      </c>
      <c r="BY17" s="186"/>
      <c r="CA17" s="113" t="s">
        <v>130</v>
      </c>
      <c r="CB17" s="102">
        <v>27.99</v>
      </c>
      <c r="CD17" s="182" t="s">
        <v>205</v>
      </c>
      <c r="CE17" s="183"/>
      <c r="CG17" s="89"/>
      <c r="CH17" s="88"/>
      <c r="CJ17" s="81" t="s">
        <v>123</v>
      </c>
      <c r="CK17" s="80">
        <f>CK13-CK14</f>
        <v>-1.8028542938758534</v>
      </c>
      <c r="CM17" s="89"/>
      <c r="CN17" s="88"/>
      <c r="CP17" s="185" t="s">
        <v>163</v>
      </c>
      <c r="CQ17" s="186"/>
      <c r="CR17" s="112"/>
      <c r="CS17" s="89"/>
      <c r="CT17" s="88"/>
      <c r="CV17" s="182" t="s">
        <v>204</v>
      </c>
      <c r="CW17" s="183"/>
      <c r="CY17" s="93" t="s">
        <v>137</v>
      </c>
      <c r="CZ17" s="95">
        <v>32.07</v>
      </c>
      <c r="DB17" s="94" t="s">
        <v>129</v>
      </c>
      <c r="DC17" s="92">
        <v>16.3</v>
      </c>
      <c r="DE17" s="93" t="s">
        <v>133</v>
      </c>
      <c r="DF17" s="92">
        <v>52.4</v>
      </c>
      <c r="DH17" s="94" t="s">
        <v>129</v>
      </c>
      <c r="DI17" s="92">
        <v>1.85</v>
      </c>
      <c r="DK17" s="89"/>
      <c r="DL17" s="88"/>
      <c r="DN17" s="89"/>
      <c r="DO17" s="88"/>
      <c r="DQ17" s="91" t="s">
        <v>127</v>
      </c>
      <c r="DR17" s="90">
        <f>AVERAGE(DR14:DR16)</f>
        <v>119.36666666666667</v>
      </c>
      <c r="DT17" s="93" t="s">
        <v>137</v>
      </c>
      <c r="DU17" s="95">
        <v>89</v>
      </c>
      <c r="DW17" s="85" t="s">
        <v>126</v>
      </c>
      <c r="DX17" s="86">
        <f>STDEV(DX13:DX15)</f>
        <v>10.797339178396372</v>
      </c>
      <c r="DZ17" s="83" t="s">
        <v>124</v>
      </c>
      <c r="EA17" s="82">
        <f>EA14+EA15</f>
        <v>140.86396103067892</v>
      </c>
      <c r="EC17" s="81" t="s">
        <v>123</v>
      </c>
      <c r="ED17" s="80">
        <f>ED13-ED14</f>
        <v>91.236860649627303</v>
      </c>
      <c r="EF17" s="81" t="s">
        <v>123</v>
      </c>
      <c r="EG17" s="80">
        <f>EG13-EG14</f>
        <v>96.033861004272396</v>
      </c>
      <c r="EI17" s="89"/>
      <c r="EJ17" s="88"/>
      <c r="EO17" s="93" t="s">
        <v>143</v>
      </c>
      <c r="EP17" s="95">
        <v>8.5399999999999991</v>
      </c>
      <c r="ER17" s="94" t="s">
        <v>129</v>
      </c>
      <c r="ES17" s="95">
        <v>2.5099999999999998</v>
      </c>
      <c r="EU17" s="185" t="s">
        <v>202</v>
      </c>
      <c r="EV17" s="186"/>
      <c r="EX17" s="185" t="s">
        <v>201</v>
      </c>
      <c r="EY17" s="186"/>
      <c r="FA17" s="94" t="s">
        <v>130</v>
      </c>
      <c r="FB17" s="95">
        <v>2</v>
      </c>
      <c r="FD17" s="185" t="s">
        <v>200</v>
      </c>
      <c r="FE17" s="186"/>
      <c r="FG17" s="94" t="s">
        <v>129</v>
      </c>
      <c r="FH17" s="95">
        <v>139.9</v>
      </c>
      <c r="FJ17" s="103" t="s">
        <v>133</v>
      </c>
      <c r="FK17" s="102">
        <v>13.89</v>
      </c>
      <c r="FM17" s="103" t="s">
        <v>143</v>
      </c>
      <c r="FN17" s="102">
        <v>19.98</v>
      </c>
      <c r="FP17" s="93" t="s">
        <v>143</v>
      </c>
      <c r="FQ17" s="95">
        <v>35.9</v>
      </c>
      <c r="FS17" s="94" t="s">
        <v>129</v>
      </c>
      <c r="FT17" s="95">
        <v>18</v>
      </c>
      <c r="FV17" s="94" t="s">
        <v>129</v>
      </c>
      <c r="FW17" s="95">
        <v>16.5</v>
      </c>
      <c r="FY17" s="93" t="s">
        <v>143</v>
      </c>
      <c r="FZ17" s="95">
        <v>22.9</v>
      </c>
    </row>
    <row r="18" spans="1:182" ht="15.75" thickBot="1">
      <c r="A18" s="182" t="s">
        <v>199</v>
      </c>
      <c r="B18" s="183"/>
      <c r="D18" s="182" t="s">
        <v>198</v>
      </c>
      <c r="E18" s="183"/>
      <c r="G18" s="182" t="s">
        <v>197</v>
      </c>
      <c r="H18" s="183"/>
      <c r="J18" s="182" t="s">
        <v>196</v>
      </c>
      <c r="K18" s="183"/>
      <c r="M18" s="182" t="s">
        <v>195</v>
      </c>
      <c r="N18" s="183"/>
      <c r="S18" s="182" t="s">
        <v>194</v>
      </c>
      <c r="T18" s="183"/>
      <c r="V18" s="182" t="s">
        <v>193</v>
      </c>
      <c r="W18" s="183"/>
      <c r="AH18" s="94" t="s">
        <v>130</v>
      </c>
      <c r="AI18" s="95">
        <v>9.4700000000000006</v>
      </c>
      <c r="AK18" s="94" t="s">
        <v>130</v>
      </c>
      <c r="AL18" s="95">
        <v>7.8</v>
      </c>
      <c r="AN18" s="111" t="s">
        <v>133</v>
      </c>
      <c r="AO18" s="110">
        <v>8.17</v>
      </c>
      <c r="AQ18" s="89"/>
      <c r="AR18" s="88"/>
      <c r="AT18" s="113" t="s">
        <v>130</v>
      </c>
      <c r="AU18" s="102">
        <v>0.99</v>
      </c>
      <c r="AW18" s="182" t="s">
        <v>153</v>
      </c>
      <c r="AX18" s="184"/>
      <c r="AZ18" s="85" t="s">
        <v>125</v>
      </c>
      <c r="BA18" s="84">
        <f>BA17/BA16</f>
        <v>9.5093213877494101E-2</v>
      </c>
      <c r="BC18" s="182" t="s">
        <v>192</v>
      </c>
      <c r="BD18" s="183"/>
      <c r="BF18" s="94" t="s">
        <v>129</v>
      </c>
      <c r="BG18" s="92">
        <v>13.94</v>
      </c>
      <c r="BI18" s="93" t="s">
        <v>133</v>
      </c>
      <c r="BJ18" s="92">
        <v>9.42</v>
      </c>
      <c r="BL18" s="96" t="s">
        <v>137</v>
      </c>
      <c r="BM18" s="92">
        <v>75</v>
      </c>
      <c r="BO18" s="94" t="s">
        <v>130</v>
      </c>
      <c r="BP18" s="92">
        <v>16.600000000000001</v>
      </c>
      <c r="BQ18" s="107"/>
      <c r="BR18" s="94" t="s">
        <v>130</v>
      </c>
      <c r="BS18" s="92">
        <v>16.5</v>
      </c>
      <c r="BT18" s="107"/>
      <c r="BU18" s="185" t="s">
        <v>191</v>
      </c>
      <c r="BV18" s="186"/>
      <c r="BX18" s="94" t="s">
        <v>130</v>
      </c>
      <c r="BY18" s="95">
        <v>295</v>
      </c>
      <c r="CA18" s="113" t="s">
        <v>129</v>
      </c>
      <c r="CB18" s="102">
        <v>25.49</v>
      </c>
      <c r="CD18" s="94" t="s">
        <v>130</v>
      </c>
      <c r="CE18" s="95">
        <v>99.5</v>
      </c>
      <c r="CG18" s="185" t="s">
        <v>190</v>
      </c>
      <c r="CH18" s="186"/>
      <c r="CJ18" s="89"/>
      <c r="CK18" s="88"/>
      <c r="CM18" s="182" t="s">
        <v>189</v>
      </c>
      <c r="CN18" s="183"/>
      <c r="CP18" s="94" t="s">
        <v>130</v>
      </c>
      <c r="CQ18" s="95">
        <v>25</v>
      </c>
      <c r="CR18" s="108"/>
      <c r="CS18" s="182" t="s">
        <v>188</v>
      </c>
      <c r="CT18" s="183"/>
      <c r="CV18" s="94" t="s">
        <v>130</v>
      </c>
      <c r="CW18" s="92">
        <v>49</v>
      </c>
      <c r="CY18" s="103" t="s">
        <v>140</v>
      </c>
      <c r="CZ18" s="102">
        <v>38.54</v>
      </c>
      <c r="DB18" s="93" t="s">
        <v>133</v>
      </c>
      <c r="DC18" s="92">
        <v>32.700000000000003</v>
      </c>
      <c r="DE18" s="96" t="s">
        <v>137</v>
      </c>
      <c r="DF18" s="95">
        <v>49.9</v>
      </c>
      <c r="DH18" s="96" t="s">
        <v>133</v>
      </c>
      <c r="DI18" s="92">
        <v>1.4</v>
      </c>
      <c r="DK18" s="182" t="s">
        <v>187</v>
      </c>
      <c r="DL18" s="183"/>
      <c r="DQ18" s="85" t="s">
        <v>126</v>
      </c>
      <c r="DR18" s="86">
        <f>STDEV(DR14:DR16)</f>
        <v>55.362923814890138</v>
      </c>
      <c r="DT18" s="91" t="s">
        <v>127</v>
      </c>
      <c r="DU18" s="90">
        <f>AVERAGE(DU14:DU16)</f>
        <v>108.63333333333333</v>
      </c>
      <c r="DW18" s="85" t="s">
        <v>125</v>
      </c>
      <c r="DX18" s="84">
        <f>DX17/DX16</f>
        <v>0.16927266688539463</v>
      </c>
      <c r="DZ18" s="81" t="s">
        <v>123</v>
      </c>
      <c r="EA18" s="80">
        <f>EA14-EA15</f>
        <v>128.13603896932108</v>
      </c>
      <c r="EI18" s="182" t="s">
        <v>203</v>
      </c>
      <c r="EJ18" s="183"/>
      <c r="EO18" s="93" t="s">
        <v>137</v>
      </c>
      <c r="EP18" s="95">
        <v>8.1300000000000008</v>
      </c>
      <c r="ER18" s="93" t="s">
        <v>133</v>
      </c>
      <c r="ES18" s="95">
        <v>3.42</v>
      </c>
      <c r="EU18" s="113" t="s">
        <v>129</v>
      </c>
      <c r="EV18" s="102">
        <v>1.4</v>
      </c>
      <c r="EX18" s="94" t="s">
        <v>130</v>
      </c>
      <c r="EY18" s="95">
        <v>2.9</v>
      </c>
      <c r="FA18" s="94" t="s">
        <v>129</v>
      </c>
      <c r="FB18" s="95">
        <v>2</v>
      </c>
      <c r="FD18" s="94" t="s">
        <v>130</v>
      </c>
      <c r="FE18" s="95">
        <v>8.5</v>
      </c>
      <c r="FG18" s="93" t="s">
        <v>133</v>
      </c>
      <c r="FH18" s="95">
        <v>145.61000000000001</v>
      </c>
      <c r="FJ18" s="93" t="s">
        <v>143</v>
      </c>
      <c r="FK18" s="95">
        <v>7</v>
      </c>
      <c r="FM18" s="93" t="s">
        <v>137</v>
      </c>
      <c r="FN18" s="95">
        <v>13</v>
      </c>
      <c r="FP18" s="93" t="s">
        <v>137</v>
      </c>
      <c r="FQ18" s="95">
        <v>27</v>
      </c>
      <c r="FS18" s="93" t="s">
        <v>143</v>
      </c>
      <c r="FT18" s="95">
        <v>17.5</v>
      </c>
      <c r="FV18" s="103" t="s">
        <v>133</v>
      </c>
      <c r="FW18" s="102">
        <v>31.99</v>
      </c>
      <c r="FY18" s="93" t="s">
        <v>137</v>
      </c>
      <c r="FZ18" s="95">
        <v>19</v>
      </c>
    </row>
    <row r="19" spans="1:182" ht="15">
      <c r="A19" s="94" t="s">
        <v>130</v>
      </c>
      <c r="B19" s="95">
        <v>12.14</v>
      </c>
      <c r="D19" s="94" t="s">
        <v>129</v>
      </c>
      <c r="E19" s="95">
        <v>16.98</v>
      </c>
      <c r="G19" s="94" t="s">
        <v>129</v>
      </c>
      <c r="H19" s="95">
        <v>14</v>
      </c>
      <c r="J19" s="94" t="s">
        <v>130</v>
      </c>
      <c r="K19" s="92">
        <v>14.13</v>
      </c>
      <c r="M19" s="113" t="s">
        <v>130</v>
      </c>
      <c r="N19" s="102">
        <v>17.600000000000001</v>
      </c>
      <c r="S19" s="94" t="s">
        <v>130</v>
      </c>
      <c r="T19" s="95">
        <v>4.1100000000000003</v>
      </c>
      <c r="V19" s="94" t="s">
        <v>130</v>
      </c>
      <c r="W19" s="92">
        <v>10.6</v>
      </c>
      <c r="AH19" s="94" t="s">
        <v>129</v>
      </c>
      <c r="AI19" s="95">
        <v>13.3</v>
      </c>
      <c r="AK19" s="113" t="s">
        <v>129</v>
      </c>
      <c r="AL19" s="102">
        <v>4.49</v>
      </c>
      <c r="AN19" s="111" t="s">
        <v>143</v>
      </c>
      <c r="AO19" s="110">
        <v>11.8</v>
      </c>
      <c r="AQ19" s="182" t="s">
        <v>186</v>
      </c>
      <c r="AR19" s="183"/>
      <c r="AT19" s="94" t="s">
        <v>129</v>
      </c>
      <c r="AU19" s="95">
        <v>3.09</v>
      </c>
      <c r="AW19" s="94" t="s">
        <v>130</v>
      </c>
      <c r="AX19" s="92">
        <v>5.01</v>
      </c>
      <c r="AZ19" s="83" t="s">
        <v>124</v>
      </c>
      <c r="BA19" s="82">
        <f>BA16+BA17</f>
        <v>29.233513344459706</v>
      </c>
      <c r="BC19" s="113" t="s">
        <v>130</v>
      </c>
      <c r="BD19" s="102">
        <v>2.39</v>
      </c>
      <c r="BF19" s="103" t="s">
        <v>133</v>
      </c>
      <c r="BG19" s="102">
        <v>24</v>
      </c>
      <c r="BI19" s="96" t="s">
        <v>137</v>
      </c>
      <c r="BJ19" s="95">
        <v>13.9</v>
      </c>
      <c r="BL19" s="96" t="s">
        <v>140</v>
      </c>
      <c r="BM19" s="95">
        <v>119</v>
      </c>
      <c r="BO19" s="113" t="s">
        <v>129</v>
      </c>
      <c r="BP19" s="102">
        <v>10.4</v>
      </c>
      <c r="BQ19" s="118"/>
      <c r="BR19" s="94" t="s">
        <v>129</v>
      </c>
      <c r="BS19" s="92">
        <v>15.5</v>
      </c>
      <c r="BT19" s="107"/>
      <c r="BU19" s="94" t="s">
        <v>130</v>
      </c>
      <c r="BV19" s="95">
        <v>4.47</v>
      </c>
      <c r="BX19" s="93" t="s">
        <v>133</v>
      </c>
      <c r="BY19" s="95">
        <v>398.99</v>
      </c>
      <c r="CA19" s="93" t="s">
        <v>133</v>
      </c>
      <c r="CB19" s="92">
        <v>32.369999999999997</v>
      </c>
      <c r="CD19" s="93" t="s">
        <v>133</v>
      </c>
      <c r="CE19" s="95">
        <v>126</v>
      </c>
      <c r="CG19" s="94" t="s">
        <v>129</v>
      </c>
      <c r="CH19" s="95">
        <v>29.61</v>
      </c>
      <c r="CJ19" s="182" t="s">
        <v>185</v>
      </c>
      <c r="CK19" s="183"/>
      <c r="CM19" s="94" t="s">
        <v>130</v>
      </c>
      <c r="CN19" s="95">
        <v>23</v>
      </c>
      <c r="CP19" s="103" t="s">
        <v>133</v>
      </c>
      <c r="CQ19" s="102">
        <v>16.52</v>
      </c>
      <c r="CR19" s="118"/>
      <c r="CS19" s="94" t="s">
        <v>130</v>
      </c>
      <c r="CT19" s="95">
        <v>32.18</v>
      </c>
      <c r="CV19" s="94" t="s">
        <v>129</v>
      </c>
      <c r="CW19" s="95">
        <v>27.99</v>
      </c>
      <c r="CY19" s="91" t="s">
        <v>127</v>
      </c>
      <c r="CZ19" s="90">
        <f>AVERAGE(CZ15:CZ18)</f>
        <v>26.652499999999996</v>
      </c>
      <c r="DB19" s="96" t="s">
        <v>137</v>
      </c>
      <c r="DC19" s="95">
        <v>30</v>
      </c>
      <c r="DE19" s="96" t="s">
        <v>140</v>
      </c>
      <c r="DF19" s="95">
        <v>38</v>
      </c>
      <c r="DH19" s="103" t="s">
        <v>137</v>
      </c>
      <c r="DI19" s="102">
        <v>244.9</v>
      </c>
      <c r="DK19" s="94" t="s">
        <v>130</v>
      </c>
      <c r="DL19" s="95">
        <v>3.84</v>
      </c>
      <c r="DQ19" s="85" t="s">
        <v>125</v>
      </c>
      <c r="DR19" s="97">
        <f>DR18/DR17</f>
        <v>0.46380556114121868</v>
      </c>
      <c r="DT19" s="85" t="s">
        <v>126</v>
      </c>
      <c r="DU19" s="86">
        <f>STDEV(DU14:DU16)</f>
        <v>55.127156042492686</v>
      </c>
      <c r="DW19" s="83" t="s">
        <v>124</v>
      </c>
      <c r="DX19" s="82">
        <f>DX16+DX17</f>
        <v>74.584005845063047</v>
      </c>
      <c r="EI19" s="94" t="s">
        <v>130</v>
      </c>
      <c r="EJ19" s="95">
        <v>2.37</v>
      </c>
      <c r="EO19" s="103" t="s">
        <v>140</v>
      </c>
      <c r="EP19" s="102">
        <v>3.5</v>
      </c>
      <c r="ER19" s="103" t="s">
        <v>137</v>
      </c>
      <c r="ES19" s="102">
        <v>4.49</v>
      </c>
      <c r="EU19" s="93" t="s">
        <v>133</v>
      </c>
      <c r="EV19" s="95">
        <v>2.7</v>
      </c>
      <c r="EX19" s="113" t="s">
        <v>129</v>
      </c>
      <c r="EY19" s="102">
        <v>2</v>
      </c>
      <c r="FA19" s="93" t="s">
        <v>133</v>
      </c>
      <c r="FB19" s="95">
        <v>2.5</v>
      </c>
      <c r="FD19" s="94" t="s">
        <v>129</v>
      </c>
      <c r="FE19" s="95">
        <v>7.99</v>
      </c>
      <c r="FG19" s="93" t="s">
        <v>143</v>
      </c>
      <c r="FH19" s="95">
        <v>142</v>
      </c>
      <c r="FJ19" s="93" t="s">
        <v>140</v>
      </c>
      <c r="FK19" s="95">
        <v>5.5</v>
      </c>
      <c r="FM19" s="93" t="s">
        <v>140</v>
      </c>
      <c r="FN19" s="95">
        <v>9.98</v>
      </c>
      <c r="FP19" s="93" t="s">
        <v>140</v>
      </c>
      <c r="FQ19" s="95">
        <v>22</v>
      </c>
      <c r="FS19" s="93" t="s">
        <v>137</v>
      </c>
      <c r="FT19" s="95">
        <v>18.989999999999998</v>
      </c>
      <c r="FV19" s="93" t="s">
        <v>143</v>
      </c>
      <c r="FW19" s="95">
        <v>15.42</v>
      </c>
      <c r="FY19" s="91" t="s">
        <v>127</v>
      </c>
      <c r="FZ19" s="90">
        <f>AVERAGE(FZ15:FZ18)</f>
        <v>23.725000000000001</v>
      </c>
    </row>
    <row r="20" spans="1:182" ht="13.5" thickBot="1">
      <c r="A20" s="94" t="s">
        <v>129</v>
      </c>
      <c r="B20" s="95">
        <v>12.25</v>
      </c>
      <c r="D20" s="93" t="s">
        <v>143</v>
      </c>
      <c r="E20" s="95">
        <v>18.420000000000002</v>
      </c>
      <c r="G20" s="93" t="s">
        <v>133</v>
      </c>
      <c r="H20" s="95">
        <v>13.99</v>
      </c>
      <c r="J20" s="94" t="s">
        <v>129</v>
      </c>
      <c r="K20" s="92">
        <v>10.3</v>
      </c>
      <c r="M20" s="113" t="s">
        <v>129</v>
      </c>
      <c r="N20" s="102">
        <v>15.95</v>
      </c>
      <c r="S20" s="94" t="s">
        <v>129</v>
      </c>
      <c r="T20" s="95">
        <v>3.4</v>
      </c>
      <c r="V20" s="94" t="s">
        <v>129</v>
      </c>
      <c r="W20" s="92">
        <v>5.99</v>
      </c>
      <c r="AH20" s="96" t="s">
        <v>133</v>
      </c>
      <c r="AI20" s="95">
        <v>18</v>
      </c>
      <c r="AK20" s="96" t="s">
        <v>133</v>
      </c>
      <c r="AL20" s="95">
        <v>24.62</v>
      </c>
      <c r="AN20" s="120" t="s">
        <v>140</v>
      </c>
      <c r="AO20" s="119">
        <v>16.989999999999998</v>
      </c>
      <c r="AQ20" s="94" t="s">
        <v>130</v>
      </c>
      <c r="AR20" s="95">
        <v>38</v>
      </c>
      <c r="AT20" s="96" t="s">
        <v>133</v>
      </c>
      <c r="AU20" s="95">
        <v>3.99</v>
      </c>
      <c r="AW20" s="94" t="s">
        <v>129</v>
      </c>
      <c r="AX20" s="92">
        <v>5.0999999999999996</v>
      </c>
      <c r="AZ20" s="81" t="s">
        <v>123</v>
      </c>
      <c r="BA20" s="80">
        <f>BA16-BA17</f>
        <v>24.156486655540295</v>
      </c>
      <c r="BC20" s="93" t="s">
        <v>143</v>
      </c>
      <c r="BD20" s="95">
        <v>6.76</v>
      </c>
      <c r="BF20" s="96" t="s">
        <v>143</v>
      </c>
      <c r="BG20" s="92">
        <v>15.06</v>
      </c>
      <c r="BI20" s="96" t="s">
        <v>144</v>
      </c>
      <c r="BJ20" s="95">
        <v>8.5</v>
      </c>
      <c r="BL20" s="91" t="s">
        <v>127</v>
      </c>
      <c r="BM20" s="90">
        <f>AVERAGE(BM15:BM19)</f>
        <v>90.198000000000008</v>
      </c>
      <c r="BO20" s="96" t="s">
        <v>133</v>
      </c>
      <c r="BP20" s="92">
        <v>27</v>
      </c>
      <c r="BQ20" s="107"/>
      <c r="BR20" s="103" t="s">
        <v>133</v>
      </c>
      <c r="BS20" s="102">
        <v>9.89</v>
      </c>
      <c r="BT20" s="118"/>
      <c r="BU20" s="113" t="s">
        <v>129</v>
      </c>
      <c r="BV20" s="102">
        <v>3.76</v>
      </c>
      <c r="BX20" s="93" t="s">
        <v>143</v>
      </c>
      <c r="BY20" s="95">
        <v>556</v>
      </c>
      <c r="CA20" s="103" t="s">
        <v>137</v>
      </c>
      <c r="CB20" s="102">
        <v>69.989999999999995</v>
      </c>
      <c r="CD20" s="96" t="s">
        <v>137</v>
      </c>
      <c r="CE20" s="95">
        <v>182.25</v>
      </c>
      <c r="CG20" s="93" t="s">
        <v>133</v>
      </c>
      <c r="CH20" s="95">
        <v>31.99</v>
      </c>
      <c r="CJ20" s="94" t="s">
        <v>130</v>
      </c>
      <c r="CK20" s="95">
        <v>26</v>
      </c>
      <c r="CM20" s="94" t="s">
        <v>129</v>
      </c>
      <c r="CN20" s="92">
        <v>23.6</v>
      </c>
      <c r="CP20" s="103" t="s">
        <v>143</v>
      </c>
      <c r="CQ20" s="102">
        <v>51.61</v>
      </c>
      <c r="CR20" s="118"/>
      <c r="CS20" s="103" t="s">
        <v>143</v>
      </c>
      <c r="CT20" s="102">
        <v>24.9</v>
      </c>
      <c r="CV20" s="103" t="s">
        <v>133</v>
      </c>
      <c r="CW20" s="102">
        <v>24</v>
      </c>
      <c r="CY20" s="85" t="s">
        <v>126</v>
      </c>
      <c r="CZ20" s="86">
        <f>STDEV(CZ15:CZ18)</f>
        <v>10.334303314689397</v>
      </c>
      <c r="DB20" s="103" t="s">
        <v>140</v>
      </c>
      <c r="DC20" s="102">
        <v>78.900000000000006</v>
      </c>
      <c r="DE20" s="91" t="s">
        <v>127</v>
      </c>
      <c r="DF20" s="90">
        <f>AVERAGE(DF16:DF19)</f>
        <v>41.075000000000003</v>
      </c>
      <c r="DH20" s="103" t="s">
        <v>140</v>
      </c>
      <c r="DI20" s="102">
        <v>215.9</v>
      </c>
      <c r="DK20" s="94" t="s">
        <v>129</v>
      </c>
      <c r="DL20" s="95">
        <v>2.79</v>
      </c>
      <c r="DQ20" s="83" t="s">
        <v>124</v>
      </c>
      <c r="DR20" s="82">
        <f>DR17+DR18</f>
        <v>174.72959048155681</v>
      </c>
      <c r="DT20" s="85" t="s">
        <v>125</v>
      </c>
      <c r="DU20" s="97">
        <f>DU19/DU18</f>
        <v>0.50746077977133497</v>
      </c>
      <c r="DW20" s="81" t="s">
        <v>123</v>
      </c>
      <c r="DX20" s="80">
        <f>DX16-DX17</f>
        <v>52.989327488270298</v>
      </c>
      <c r="EI20" s="113" t="s">
        <v>129</v>
      </c>
      <c r="EJ20" s="102">
        <v>1.69</v>
      </c>
      <c r="EO20" s="93" t="s">
        <v>144</v>
      </c>
      <c r="EP20" s="95">
        <v>7.44</v>
      </c>
      <c r="ER20" s="93" t="s">
        <v>140</v>
      </c>
      <c r="ES20" s="95">
        <v>1.95</v>
      </c>
      <c r="EU20" s="103" t="s">
        <v>143</v>
      </c>
      <c r="EV20" s="102">
        <v>3.5</v>
      </c>
      <c r="EX20" s="93" t="s">
        <v>143</v>
      </c>
      <c r="EY20" s="95">
        <v>3.78</v>
      </c>
      <c r="FA20" s="93" t="s">
        <v>137</v>
      </c>
      <c r="FB20" s="95">
        <v>3.15</v>
      </c>
      <c r="FD20" s="93" t="s">
        <v>133</v>
      </c>
      <c r="FE20" s="95">
        <v>7.5</v>
      </c>
      <c r="FG20" s="91" t="s">
        <v>127</v>
      </c>
      <c r="FH20" s="90">
        <f>AVERAGE(FH16:FH19)</f>
        <v>124.6275</v>
      </c>
      <c r="FJ20" s="103" t="s">
        <v>144</v>
      </c>
      <c r="FK20" s="102">
        <v>3.5</v>
      </c>
      <c r="FM20" s="93" t="s">
        <v>144</v>
      </c>
      <c r="FN20" s="95">
        <v>16</v>
      </c>
      <c r="FP20" s="91" t="s">
        <v>127</v>
      </c>
      <c r="FQ20" s="90">
        <f>AVERAGE(FQ15:FQ19)</f>
        <v>26.119999999999997</v>
      </c>
      <c r="FS20" s="93" t="s">
        <v>140</v>
      </c>
      <c r="FT20" s="95">
        <v>15.5</v>
      </c>
      <c r="FV20" s="93" t="s">
        <v>140</v>
      </c>
      <c r="FW20" s="95">
        <v>13</v>
      </c>
      <c r="FY20" s="85" t="s">
        <v>126</v>
      </c>
      <c r="FZ20" s="86">
        <f>STDEV(FZ15:FZ18)</f>
        <v>4.5792102667017378</v>
      </c>
    </row>
    <row r="21" spans="1:182" ht="15.75" thickBot="1">
      <c r="A21" s="113" t="s">
        <v>133</v>
      </c>
      <c r="B21" s="102">
        <v>7.7</v>
      </c>
      <c r="D21" s="93" t="s">
        <v>137</v>
      </c>
      <c r="E21" s="95">
        <v>17.86</v>
      </c>
      <c r="G21" s="93" t="s">
        <v>140</v>
      </c>
      <c r="H21" s="95">
        <v>10.51</v>
      </c>
      <c r="J21" s="96" t="s">
        <v>144</v>
      </c>
      <c r="K21" s="95">
        <v>14.5</v>
      </c>
      <c r="M21" s="96" t="s">
        <v>133</v>
      </c>
      <c r="N21" s="92">
        <v>38.869999999999997</v>
      </c>
      <c r="S21" s="96" t="s">
        <v>133</v>
      </c>
      <c r="T21" s="95">
        <v>2.95</v>
      </c>
      <c r="U21" s="79"/>
      <c r="V21" s="103" t="s">
        <v>143</v>
      </c>
      <c r="W21" s="102">
        <v>4.8499999999999996</v>
      </c>
      <c r="AH21" s="103" t="s">
        <v>137</v>
      </c>
      <c r="AI21" s="102">
        <v>25</v>
      </c>
      <c r="AK21" s="96" t="s">
        <v>143</v>
      </c>
      <c r="AL21" s="95">
        <v>14.13</v>
      </c>
      <c r="AN21" s="111" t="s">
        <v>144</v>
      </c>
      <c r="AO21" s="110">
        <v>12</v>
      </c>
      <c r="AQ21" s="113" t="s">
        <v>129</v>
      </c>
      <c r="AR21" s="102">
        <v>32.9</v>
      </c>
      <c r="AT21" s="103" t="s">
        <v>143</v>
      </c>
      <c r="AU21" s="102">
        <v>6.9</v>
      </c>
      <c r="AW21" s="93" t="s">
        <v>133</v>
      </c>
      <c r="AX21" s="92">
        <v>2.2000000000000002</v>
      </c>
      <c r="BC21" s="93" t="s">
        <v>140</v>
      </c>
      <c r="BD21" s="95">
        <v>5.93</v>
      </c>
      <c r="BF21" s="96" t="s">
        <v>137</v>
      </c>
      <c r="BG21" s="95">
        <v>11.14</v>
      </c>
      <c r="BI21" s="96" t="s">
        <v>132</v>
      </c>
      <c r="BJ21" s="95">
        <v>6.5</v>
      </c>
      <c r="BL21" s="85" t="s">
        <v>126</v>
      </c>
      <c r="BM21" s="86">
        <f>STDEVA(BM15:BM19)</f>
        <v>29.16797078989212</v>
      </c>
      <c r="BO21" s="103" t="s">
        <v>143</v>
      </c>
      <c r="BP21" s="102">
        <v>42.87</v>
      </c>
      <c r="BQ21" s="118"/>
      <c r="BR21" s="96" t="s">
        <v>137</v>
      </c>
      <c r="BS21" s="92">
        <v>19.25</v>
      </c>
      <c r="BT21" s="107"/>
      <c r="BU21" s="103" t="s">
        <v>133</v>
      </c>
      <c r="BV21" s="102">
        <v>10.99</v>
      </c>
      <c r="BX21" s="93" t="s">
        <v>140</v>
      </c>
      <c r="BY21" s="95">
        <v>350</v>
      </c>
      <c r="CA21" s="96" t="s">
        <v>140</v>
      </c>
      <c r="CB21" s="95">
        <v>55</v>
      </c>
      <c r="CD21" s="96" t="s">
        <v>132</v>
      </c>
      <c r="CE21" s="95">
        <v>162</v>
      </c>
      <c r="CG21" s="93" t="s">
        <v>143</v>
      </c>
      <c r="CH21" s="95">
        <v>32.47</v>
      </c>
      <c r="CJ21" s="94" t="s">
        <v>129</v>
      </c>
      <c r="CK21" s="95">
        <v>30.22</v>
      </c>
      <c r="CM21" s="93" t="s">
        <v>143</v>
      </c>
      <c r="CN21" s="95">
        <v>23</v>
      </c>
      <c r="CP21" s="103" t="s">
        <v>137</v>
      </c>
      <c r="CQ21" s="102">
        <v>48.33</v>
      </c>
      <c r="CR21" s="118"/>
      <c r="CS21" s="93" t="s">
        <v>137</v>
      </c>
      <c r="CT21" s="95">
        <v>61.62</v>
      </c>
      <c r="CV21" s="103" t="s">
        <v>143</v>
      </c>
      <c r="CW21" s="102">
        <v>65</v>
      </c>
      <c r="CY21" s="85" t="s">
        <v>125</v>
      </c>
      <c r="CZ21" s="97">
        <f>CZ20/CZ19</f>
        <v>0.38774236243089383</v>
      </c>
      <c r="DB21" s="96" t="s">
        <v>144</v>
      </c>
      <c r="DC21" s="95">
        <v>16.600000000000001</v>
      </c>
      <c r="DE21" s="85" t="s">
        <v>126</v>
      </c>
      <c r="DF21" s="86">
        <f>STDEV(DF16:DF19)</f>
        <v>13.001890888123391</v>
      </c>
      <c r="DH21" s="96" t="s">
        <v>144</v>
      </c>
      <c r="DI21" s="92">
        <v>12</v>
      </c>
      <c r="DK21" s="93" t="s">
        <v>133</v>
      </c>
      <c r="DL21" s="95">
        <v>3.35</v>
      </c>
      <c r="DQ21" s="81" t="s">
        <v>123</v>
      </c>
      <c r="DR21" s="80">
        <f>DR17-DR18</f>
        <v>64.003742851776536</v>
      </c>
      <c r="DT21" s="83" t="s">
        <v>124</v>
      </c>
      <c r="DU21" s="82">
        <f>DU18+DU19</f>
        <v>163.76048937582601</v>
      </c>
      <c r="DZ21" s="185" t="s">
        <v>301</v>
      </c>
      <c r="EA21" s="186"/>
      <c r="EI21" s="93" t="s">
        <v>133</v>
      </c>
      <c r="EJ21" s="95">
        <v>4</v>
      </c>
      <c r="EO21" s="91" t="s">
        <v>127</v>
      </c>
      <c r="EP21" s="90">
        <f>AVERAGE(EP16:EP20)</f>
        <v>6.3179999999999996</v>
      </c>
      <c r="ER21" s="93" t="s">
        <v>144</v>
      </c>
      <c r="ES21" s="95">
        <v>1.9</v>
      </c>
      <c r="EU21" s="93" t="s">
        <v>137</v>
      </c>
      <c r="EV21" s="95">
        <v>1.62</v>
      </c>
      <c r="EX21" s="93" t="s">
        <v>140</v>
      </c>
      <c r="EY21" s="95">
        <v>2.4</v>
      </c>
      <c r="FA21" s="103" t="s">
        <v>140</v>
      </c>
      <c r="FB21" s="102">
        <v>4.4400000000000004</v>
      </c>
      <c r="FD21" s="93" t="s">
        <v>143</v>
      </c>
      <c r="FE21" s="95">
        <v>7.55</v>
      </c>
      <c r="FG21" s="85" t="s">
        <v>126</v>
      </c>
      <c r="FH21" s="86">
        <f>STDEV(FH16:FH19)</f>
        <v>35.829350515092223</v>
      </c>
      <c r="FJ21" s="91" t="s">
        <v>127</v>
      </c>
      <c r="FK21" s="90">
        <f>AVERAGE(FK16:FK20)</f>
        <v>7.9760000000000009</v>
      </c>
      <c r="FM21" s="91" t="s">
        <v>127</v>
      </c>
      <c r="FN21" s="90">
        <f>AVERAGE(FN16:FN20)</f>
        <v>13.738</v>
      </c>
      <c r="FP21" s="85" t="s">
        <v>126</v>
      </c>
      <c r="FQ21" s="86">
        <f>STDEV(FQ15:FQ19)</f>
        <v>6.1924954582139256</v>
      </c>
      <c r="FS21" s="93" t="s">
        <v>144</v>
      </c>
      <c r="FT21" s="95">
        <v>14.7</v>
      </c>
      <c r="FV21" s="93" t="s">
        <v>144</v>
      </c>
      <c r="FW21" s="95">
        <v>15.47</v>
      </c>
      <c r="FY21" s="85" t="s">
        <v>125</v>
      </c>
      <c r="FZ21" s="84">
        <f>FZ20/FZ19</f>
        <v>0.19301202388626923</v>
      </c>
    </row>
    <row r="22" spans="1:182" ht="13.5" thickBot="1">
      <c r="A22" s="93" t="s">
        <v>143</v>
      </c>
      <c r="B22" s="95">
        <v>10.15</v>
      </c>
      <c r="D22" s="93" t="s">
        <v>140</v>
      </c>
      <c r="E22" s="95">
        <v>12</v>
      </c>
      <c r="G22" s="93" t="s">
        <v>144</v>
      </c>
      <c r="H22" s="95">
        <v>12</v>
      </c>
      <c r="J22" s="96" t="s">
        <v>132</v>
      </c>
      <c r="K22" s="95">
        <v>15.66</v>
      </c>
      <c r="M22" s="103" t="s">
        <v>140</v>
      </c>
      <c r="N22" s="102">
        <v>69.92</v>
      </c>
      <c r="S22" s="103" t="s">
        <v>143</v>
      </c>
      <c r="T22" s="102">
        <v>8.25</v>
      </c>
      <c r="V22" s="103" t="s">
        <v>140</v>
      </c>
      <c r="W22" s="102">
        <v>11.57</v>
      </c>
      <c r="AD22" s="79"/>
      <c r="AH22" s="103" t="s">
        <v>140</v>
      </c>
      <c r="AI22" s="102">
        <v>27.47</v>
      </c>
      <c r="AK22" s="103" t="s">
        <v>137</v>
      </c>
      <c r="AL22" s="102">
        <v>37.9</v>
      </c>
      <c r="AN22" s="120" t="s">
        <v>132</v>
      </c>
      <c r="AO22" s="119">
        <v>7.45</v>
      </c>
      <c r="AQ22" s="96" t="s">
        <v>133</v>
      </c>
      <c r="AR22" s="95">
        <v>42.37</v>
      </c>
      <c r="AT22" s="103" t="s">
        <v>140</v>
      </c>
      <c r="AU22" s="102">
        <v>8.2899999999999991</v>
      </c>
      <c r="AW22" s="103" t="s">
        <v>143</v>
      </c>
      <c r="AX22" s="102">
        <v>19.8</v>
      </c>
      <c r="BC22" s="93" t="s">
        <v>144</v>
      </c>
      <c r="BD22" s="95">
        <v>4.49</v>
      </c>
      <c r="BF22" s="103" t="s">
        <v>140</v>
      </c>
      <c r="BG22" s="102">
        <v>9.4</v>
      </c>
      <c r="BI22" s="91" t="s">
        <v>127</v>
      </c>
      <c r="BJ22" s="90">
        <f>AVERAGE(BJ17:BJ21)</f>
        <v>9.0640000000000001</v>
      </c>
      <c r="BL22" s="85" t="s">
        <v>125</v>
      </c>
      <c r="BM22" s="97">
        <f>BM21/BM20</f>
        <v>0.32337713463593559</v>
      </c>
      <c r="BO22" s="103" t="s">
        <v>140</v>
      </c>
      <c r="BP22" s="102">
        <v>44.77</v>
      </c>
      <c r="BQ22" s="118"/>
      <c r="BR22" s="103" t="s">
        <v>144</v>
      </c>
      <c r="BS22" s="102">
        <v>27.46</v>
      </c>
      <c r="BT22" s="118"/>
      <c r="BU22" s="93" t="s">
        <v>143</v>
      </c>
      <c r="BV22" s="95">
        <v>4.5999999999999996</v>
      </c>
      <c r="BX22" s="91" t="s">
        <v>127</v>
      </c>
      <c r="BY22" s="90">
        <f>AVERAGE(BY18:BY21)</f>
        <v>399.9975</v>
      </c>
      <c r="CA22" s="96" t="s">
        <v>144</v>
      </c>
      <c r="CB22" s="95">
        <v>55</v>
      </c>
      <c r="CD22" s="96" t="s">
        <v>128</v>
      </c>
      <c r="CE22" s="95">
        <v>120</v>
      </c>
      <c r="CG22" s="93" t="s">
        <v>137</v>
      </c>
      <c r="CH22" s="95">
        <v>49.9</v>
      </c>
      <c r="CJ22" s="93" t="s">
        <v>133</v>
      </c>
      <c r="CK22" s="95">
        <v>22.49</v>
      </c>
      <c r="CM22" s="93" t="s">
        <v>144</v>
      </c>
      <c r="CN22" s="95">
        <v>28.91</v>
      </c>
      <c r="CP22" s="96" t="s">
        <v>144</v>
      </c>
      <c r="CQ22" s="95">
        <v>44.99</v>
      </c>
      <c r="CR22" s="108"/>
      <c r="CS22" s="103" t="s">
        <v>132</v>
      </c>
      <c r="CT22" s="102">
        <v>69.900000000000006</v>
      </c>
      <c r="CV22" s="93" t="s">
        <v>144</v>
      </c>
      <c r="CW22" s="95">
        <v>35.99</v>
      </c>
      <c r="CY22" s="83" t="s">
        <v>124</v>
      </c>
      <c r="CZ22" s="82">
        <f>CZ19+CZ20</f>
        <v>36.986803314689396</v>
      </c>
      <c r="DB22" s="91" t="s">
        <v>127</v>
      </c>
      <c r="DC22" s="90">
        <f>AVERAGE(DC16:DC21)</f>
        <v>34.076666666666668</v>
      </c>
      <c r="DE22" s="85" t="s">
        <v>125</v>
      </c>
      <c r="DF22" s="97">
        <f>DF21/DF20</f>
        <v>0.31654025290622984</v>
      </c>
      <c r="DH22" s="91" t="s">
        <v>127</v>
      </c>
      <c r="DI22" s="90">
        <f>AVERAGE(DI16:DI21)</f>
        <v>83.508333333333326</v>
      </c>
      <c r="DK22" s="96" t="s">
        <v>137</v>
      </c>
      <c r="DL22" s="92">
        <v>2.2799999999999998</v>
      </c>
      <c r="DQ22" s="89"/>
      <c r="DR22" s="88"/>
      <c r="DT22" s="81" t="s">
        <v>123</v>
      </c>
      <c r="DU22" s="80">
        <f>DU18-DU19</f>
        <v>53.50617729084064</v>
      </c>
      <c r="DZ22" s="94" t="s">
        <v>130</v>
      </c>
      <c r="EA22" s="92">
        <v>130</v>
      </c>
      <c r="EI22" s="103" t="s">
        <v>143</v>
      </c>
      <c r="EJ22" s="102">
        <v>5.24</v>
      </c>
      <c r="EO22" s="85" t="s">
        <v>126</v>
      </c>
      <c r="EP22" s="86">
        <f>STDEV(EP16:EP20)</f>
        <v>2.3920117056569765</v>
      </c>
      <c r="ER22" s="91" t="s">
        <v>127</v>
      </c>
      <c r="ES22" s="90">
        <f>AVERAGE(ES16:ES21)</f>
        <v>2.6116666666666668</v>
      </c>
      <c r="EU22" s="93" t="s">
        <v>144</v>
      </c>
      <c r="EV22" s="95">
        <v>2.0499999999999998</v>
      </c>
      <c r="EX22" s="93" t="s">
        <v>144</v>
      </c>
      <c r="EY22" s="95">
        <v>4.43</v>
      </c>
      <c r="FA22" s="93" t="s">
        <v>144</v>
      </c>
      <c r="FB22" s="95">
        <v>2.17</v>
      </c>
      <c r="FD22" s="93" t="s">
        <v>137</v>
      </c>
      <c r="FE22" s="95">
        <v>11</v>
      </c>
      <c r="FG22" s="85" t="s">
        <v>125</v>
      </c>
      <c r="FH22" s="84">
        <f>FH21/FH20</f>
        <v>0.28749152887679064</v>
      </c>
      <c r="FJ22" s="85" t="s">
        <v>126</v>
      </c>
      <c r="FK22" s="86">
        <f>STDEV(FK16:FK20)</f>
        <v>4.0666116116491873</v>
      </c>
      <c r="FM22" s="85" t="s">
        <v>126</v>
      </c>
      <c r="FN22" s="86">
        <f>STDEV(FN16:FN20)</f>
        <v>4.3246525872028148</v>
      </c>
      <c r="FP22" s="85" t="s">
        <v>125</v>
      </c>
      <c r="FQ22" s="84">
        <f>FQ21/FQ20</f>
        <v>0.23707869288721004</v>
      </c>
      <c r="FS22" s="91" t="s">
        <v>127</v>
      </c>
      <c r="FT22" s="90">
        <f>AVERAGE(FT16:FT21)</f>
        <v>16.433333333333334</v>
      </c>
      <c r="FV22" s="91" t="s">
        <v>127</v>
      </c>
      <c r="FW22" s="90">
        <f>AVERAGE(FW16:FW21)</f>
        <v>18.23</v>
      </c>
      <c r="FY22" s="83" t="s">
        <v>124</v>
      </c>
      <c r="FZ22" s="82">
        <f>FZ19+FZ20</f>
        <v>28.304210266701737</v>
      </c>
    </row>
    <row r="23" spans="1:182" ht="15.75" thickBot="1">
      <c r="A23" s="103" t="s">
        <v>140</v>
      </c>
      <c r="B23" s="102">
        <v>30.16</v>
      </c>
      <c r="D23" s="103" t="s">
        <v>144</v>
      </c>
      <c r="E23" s="102">
        <v>8.56</v>
      </c>
      <c r="G23" s="93" t="s">
        <v>132</v>
      </c>
      <c r="H23" s="95">
        <v>9.66</v>
      </c>
      <c r="J23" s="96" t="s">
        <v>128</v>
      </c>
      <c r="K23" s="95">
        <v>16.899999999999999</v>
      </c>
      <c r="L23" s="79"/>
      <c r="M23" s="96" t="s">
        <v>144</v>
      </c>
      <c r="N23" s="95">
        <v>43</v>
      </c>
      <c r="O23" s="79"/>
      <c r="R23" s="79"/>
      <c r="S23" s="103" t="s">
        <v>140</v>
      </c>
      <c r="T23" s="102">
        <v>8.34</v>
      </c>
      <c r="U23" s="79"/>
      <c r="V23" s="96" t="s">
        <v>132</v>
      </c>
      <c r="W23" s="92">
        <v>9</v>
      </c>
      <c r="X23" s="79"/>
      <c r="AA23" s="79"/>
      <c r="AD23" s="79"/>
      <c r="AH23" s="96" t="s">
        <v>144</v>
      </c>
      <c r="AI23" s="95">
        <v>9.9</v>
      </c>
      <c r="AK23" s="103" t="s">
        <v>140</v>
      </c>
      <c r="AL23" s="102">
        <v>30.39</v>
      </c>
      <c r="AN23" s="109" t="s">
        <v>147</v>
      </c>
      <c r="AO23" s="90">
        <f>AVERAGE(AO17:AO22)</f>
        <v>11.284999999999998</v>
      </c>
      <c r="AQ23" s="96" t="s">
        <v>143</v>
      </c>
      <c r="AR23" s="95">
        <v>55</v>
      </c>
      <c r="AT23" s="96" t="s">
        <v>144</v>
      </c>
      <c r="AU23" s="95">
        <v>2.6</v>
      </c>
      <c r="AW23" s="93" t="s">
        <v>137</v>
      </c>
      <c r="AX23" s="92">
        <v>12.51</v>
      </c>
      <c r="BC23" s="103" t="s">
        <v>132</v>
      </c>
      <c r="BD23" s="102">
        <v>12</v>
      </c>
      <c r="BF23" s="96" t="s">
        <v>144</v>
      </c>
      <c r="BG23" s="95">
        <v>13.65</v>
      </c>
      <c r="BI23" s="85" t="s">
        <v>126</v>
      </c>
      <c r="BJ23" s="86">
        <f>STDEVA(BJ17:BJ21)</f>
        <v>2.9438885848482799</v>
      </c>
      <c r="BL23" s="83" t="s">
        <v>124</v>
      </c>
      <c r="BM23" s="82">
        <f>BM20+BM21</f>
        <v>119.36597078989213</v>
      </c>
      <c r="BO23" s="96" t="s">
        <v>144</v>
      </c>
      <c r="BP23" s="92">
        <v>19</v>
      </c>
      <c r="BQ23" s="107"/>
      <c r="BR23" s="96" t="s">
        <v>132</v>
      </c>
      <c r="BS23" s="92">
        <v>16.78</v>
      </c>
      <c r="BT23" s="107"/>
      <c r="BU23" s="93" t="s">
        <v>137</v>
      </c>
      <c r="BV23" s="95">
        <v>7</v>
      </c>
      <c r="BX23" s="85" t="s">
        <v>126</v>
      </c>
      <c r="BY23" s="86">
        <f>STDEV(BY18:BY21)</f>
        <v>112.34177031867236</v>
      </c>
      <c r="CA23" s="96" t="s">
        <v>132</v>
      </c>
      <c r="CB23" s="95">
        <v>56</v>
      </c>
      <c r="CD23" s="91" t="s">
        <v>127</v>
      </c>
      <c r="CE23" s="90">
        <f>AVERAGE(CE18:CE22)</f>
        <v>137.94999999999999</v>
      </c>
      <c r="CG23" s="93" t="s">
        <v>144</v>
      </c>
      <c r="CH23" s="95">
        <v>32.99</v>
      </c>
      <c r="CJ23" s="93" t="s">
        <v>143</v>
      </c>
      <c r="CK23" s="95">
        <v>22</v>
      </c>
      <c r="CM23" s="93" t="s">
        <v>132</v>
      </c>
      <c r="CN23" s="95">
        <v>35</v>
      </c>
      <c r="CP23" s="96" t="s">
        <v>132</v>
      </c>
      <c r="CQ23" s="95">
        <v>23.6</v>
      </c>
      <c r="CR23" s="108"/>
      <c r="CS23" s="93" t="s">
        <v>128</v>
      </c>
      <c r="CT23" s="95">
        <v>55.4</v>
      </c>
      <c r="CV23" s="93" t="s">
        <v>132</v>
      </c>
      <c r="CW23" s="95">
        <v>38.299999999999997</v>
      </c>
      <c r="CY23" s="81" t="s">
        <v>123</v>
      </c>
      <c r="CZ23" s="80">
        <f>CZ19-CZ20</f>
        <v>16.3181966853106</v>
      </c>
      <c r="DB23" s="85" t="s">
        <v>126</v>
      </c>
      <c r="DC23" s="86">
        <f>STDEV(DC16:DC21)</f>
        <v>23.091281182876504</v>
      </c>
      <c r="DD23" s="117"/>
      <c r="DE23" s="83" t="s">
        <v>124</v>
      </c>
      <c r="DF23" s="82">
        <f>DF20+DF21</f>
        <v>54.076890888123394</v>
      </c>
      <c r="DH23" s="85" t="s">
        <v>126</v>
      </c>
      <c r="DI23" s="86">
        <f>STDEV(DI16:DI21)</f>
        <v>114.47388530432026</v>
      </c>
      <c r="DK23" s="96" t="s">
        <v>140</v>
      </c>
      <c r="DL23" s="95">
        <v>2.15</v>
      </c>
      <c r="DQ23" s="185" t="s">
        <v>184</v>
      </c>
      <c r="DR23" s="186"/>
      <c r="DT23" s="89"/>
      <c r="DU23" s="88"/>
      <c r="DZ23" s="94" t="s">
        <v>129</v>
      </c>
      <c r="EA23" s="92">
        <v>139</v>
      </c>
      <c r="EI23" s="93" t="s">
        <v>137</v>
      </c>
      <c r="EJ23" s="95">
        <v>2.99</v>
      </c>
      <c r="EO23" s="85" t="s">
        <v>125</v>
      </c>
      <c r="EP23" s="97">
        <f>EP22/EP21</f>
        <v>0.37860267579249396</v>
      </c>
      <c r="ER23" s="85" t="s">
        <v>126</v>
      </c>
      <c r="ES23" s="86">
        <f>STDEV(ES16:ES21)</f>
        <v>1.1492852851518931</v>
      </c>
      <c r="EU23" s="93" t="s">
        <v>132</v>
      </c>
      <c r="EV23" s="95">
        <v>2.97</v>
      </c>
      <c r="EX23" s="93" t="s">
        <v>132</v>
      </c>
      <c r="EY23" s="95">
        <v>2.5</v>
      </c>
      <c r="FA23" s="103" t="s">
        <v>132</v>
      </c>
      <c r="FB23" s="102">
        <v>5.2</v>
      </c>
      <c r="FD23" s="93" t="s">
        <v>144</v>
      </c>
      <c r="FE23" s="95">
        <v>10.8</v>
      </c>
      <c r="FG23" s="83" t="s">
        <v>124</v>
      </c>
      <c r="FH23" s="82">
        <f>FH20+FH21</f>
        <v>160.45685051509221</v>
      </c>
      <c r="FJ23" s="85" t="s">
        <v>125</v>
      </c>
      <c r="FK23" s="97">
        <f>FK22/FK21</f>
        <v>0.50985601951469239</v>
      </c>
      <c r="FM23" s="85" t="s">
        <v>125</v>
      </c>
      <c r="FN23" s="97">
        <f>FN22/FN21</f>
        <v>0.3147949182706955</v>
      </c>
      <c r="FP23" s="83" t="s">
        <v>124</v>
      </c>
      <c r="FQ23" s="82">
        <f>FQ20+FQ21</f>
        <v>32.312495458213924</v>
      </c>
      <c r="FS23" s="85" t="s">
        <v>126</v>
      </c>
      <c r="FT23" s="86">
        <f>STDEV(FT16:FT21)</f>
        <v>2.0184911856797005</v>
      </c>
      <c r="FV23" s="85" t="s">
        <v>126</v>
      </c>
      <c r="FW23" s="86">
        <f>STDEV(FW16:FW21)</f>
        <v>6.8805523034128564</v>
      </c>
      <c r="FY23" s="81" t="s">
        <v>123</v>
      </c>
      <c r="FZ23" s="80">
        <f>FZ19-FZ20</f>
        <v>19.145789733298265</v>
      </c>
    </row>
    <row r="24" spans="1:182" ht="15.75" thickBot="1">
      <c r="A24" s="93" t="s">
        <v>144</v>
      </c>
      <c r="B24" s="95">
        <v>21.9</v>
      </c>
      <c r="D24" s="103" t="s">
        <v>132</v>
      </c>
      <c r="E24" s="102">
        <v>8.9600000000000009</v>
      </c>
      <c r="G24" s="93" t="s">
        <v>128</v>
      </c>
      <c r="H24" s="95">
        <v>9.1</v>
      </c>
      <c r="J24" s="91" t="s">
        <v>127</v>
      </c>
      <c r="K24" s="90">
        <f>AVERAGE(K19:K23)</f>
        <v>14.298000000000002</v>
      </c>
      <c r="L24" s="79"/>
      <c r="M24" s="96" t="s">
        <v>132</v>
      </c>
      <c r="N24" s="95">
        <v>32.5</v>
      </c>
      <c r="O24" s="79"/>
      <c r="R24" s="79"/>
      <c r="S24" s="96" t="s">
        <v>132</v>
      </c>
      <c r="T24" s="95">
        <v>3.9</v>
      </c>
      <c r="U24" s="79"/>
      <c r="V24" s="96" t="s">
        <v>128</v>
      </c>
      <c r="W24" s="92">
        <v>6.9</v>
      </c>
      <c r="X24" s="79"/>
      <c r="AA24" s="79"/>
      <c r="AD24" s="79"/>
      <c r="AH24" s="96" t="s">
        <v>132</v>
      </c>
      <c r="AI24" s="95">
        <v>15.9</v>
      </c>
      <c r="AK24" s="96" t="s">
        <v>132</v>
      </c>
      <c r="AL24" s="95">
        <v>11</v>
      </c>
      <c r="AN24" s="85" t="s">
        <v>126</v>
      </c>
      <c r="AO24" s="86">
        <f>STDEVA(AO17:AO22)</f>
        <v>3.3980626833535639</v>
      </c>
      <c r="AQ24" s="96" t="s">
        <v>137</v>
      </c>
      <c r="AR24" s="95">
        <v>39.9</v>
      </c>
      <c r="AT24" s="96" t="s">
        <v>132</v>
      </c>
      <c r="AU24" s="95">
        <v>3.4</v>
      </c>
      <c r="AW24" s="103" t="s">
        <v>144</v>
      </c>
      <c r="AX24" s="102">
        <v>19.5</v>
      </c>
      <c r="AZ24" s="191" t="s">
        <v>230</v>
      </c>
      <c r="BA24" s="192"/>
      <c r="BC24" s="93" t="s">
        <v>139</v>
      </c>
      <c r="BD24" s="95">
        <v>8.81</v>
      </c>
      <c r="BF24" s="91" t="s">
        <v>127</v>
      </c>
      <c r="BG24" s="90">
        <f>AVERAGE(BG17:BG23)</f>
        <v>14.455714285714288</v>
      </c>
      <c r="BI24" s="85" t="s">
        <v>125</v>
      </c>
      <c r="BJ24" s="97">
        <f>BJ23/BJ22</f>
        <v>0.32478912012889233</v>
      </c>
      <c r="BL24" s="81" t="s">
        <v>123</v>
      </c>
      <c r="BM24" s="80">
        <f>BM20-BM21</f>
        <v>61.030029210107884</v>
      </c>
      <c r="BO24" s="96" t="s">
        <v>132</v>
      </c>
      <c r="BP24" s="95">
        <v>18.8</v>
      </c>
      <c r="BQ24" s="108"/>
      <c r="BR24" s="96" t="s">
        <v>128</v>
      </c>
      <c r="BS24" s="92">
        <v>12.6</v>
      </c>
      <c r="BT24" s="107"/>
      <c r="BU24" s="93" t="s">
        <v>132</v>
      </c>
      <c r="BV24" s="95">
        <v>8.73</v>
      </c>
      <c r="BX24" s="85" t="s">
        <v>125</v>
      </c>
      <c r="BY24" s="84">
        <f>BY23/BY22</f>
        <v>0.28085618114781308</v>
      </c>
      <c r="CA24" s="91" t="s">
        <v>127</v>
      </c>
      <c r="CB24" s="90">
        <f>AVERAGE(CB17:CB23)</f>
        <v>45.977142857142852</v>
      </c>
      <c r="CD24" s="85" t="s">
        <v>126</v>
      </c>
      <c r="CE24" s="86">
        <f>STDEV(CE18:CE22)</f>
        <v>33.482458093754119</v>
      </c>
      <c r="CG24" s="93" t="s">
        <v>132</v>
      </c>
      <c r="CH24" s="95">
        <v>27</v>
      </c>
      <c r="CJ24" s="93" t="s">
        <v>137</v>
      </c>
      <c r="CK24" s="95">
        <v>26.7</v>
      </c>
      <c r="CM24" s="93" t="s">
        <v>128</v>
      </c>
      <c r="CN24" s="95">
        <v>31.9</v>
      </c>
      <c r="CP24" s="96" t="s">
        <v>128</v>
      </c>
      <c r="CQ24" s="95">
        <v>23.6</v>
      </c>
      <c r="CR24" s="108"/>
      <c r="CS24" s="93" t="s">
        <v>139</v>
      </c>
      <c r="CT24" s="95">
        <v>37.9</v>
      </c>
      <c r="CV24" s="93" t="s">
        <v>128</v>
      </c>
      <c r="CW24" s="95">
        <v>44.5</v>
      </c>
      <c r="CY24" s="89"/>
      <c r="CZ24" s="88"/>
      <c r="DB24" s="85" t="s">
        <v>125</v>
      </c>
      <c r="DC24" s="97">
        <f>DC23/DC22</f>
        <v>0.67762734567768279</v>
      </c>
      <c r="DE24" s="81" t="s">
        <v>123</v>
      </c>
      <c r="DF24" s="80">
        <f>DF20-DF21</f>
        <v>28.073109111876612</v>
      </c>
      <c r="DH24" s="85" t="s">
        <v>125</v>
      </c>
      <c r="DI24" s="97">
        <f>DI23/DI22</f>
        <v>1.3708079270051325</v>
      </c>
      <c r="DK24" s="103" t="s">
        <v>144</v>
      </c>
      <c r="DL24" s="102">
        <v>13.91</v>
      </c>
      <c r="DQ24" s="93" t="s">
        <v>143</v>
      </c>
      <c r="DR24" s="95">
        <v>79.099999999999994</v>
      </c>
      <c r="DT24" s="185" t="s">
        <v>183</v>
      </c>
      <c r="DU24" s="186"/>
      <c r="DZ24" s="96" t="s">
        <v>133</v>
      </c>
      <c r="EA24" s="92">
        <v>163.69999999999999</v>
      </c>
      <c r="EI24" s="93" t="s">
        <v>144</v>
      </c>
      <c r="EJ24" s="95">
        <v>3.5</v>
      </c>
      <c r="EO24" s="83" t="s">
        <v>124</v>
      </c>
      <c r="EP24" s="82">
        <f>EP21+EP22</f>
        <v>8.7100117056569761</v>
      </c>
      <c r="ER24" s="85" t="s">
        <v>125</v>
      </c>
      <c r="ES24" s="97">
        <f>ES23/ES22</f>
        <v>0.44005818193435597</v>
      </c>
      <c r="EU24" s="93" t="s">
        <v>128</v>
      </c>
      <c r="EV24" s="95">
        <v>2.85</v>
      </c>
      <c r="EX24" s="103" t="s">
        <v>128</v>
      </c>
      <c r="EY24" s="102">
        <v>5.9</v>
      </c>
      <c r="FA24" s="91" t="s">
        <v>127</v>
      </c>
      <c r="FB24" s="90">
        <f>AVERAGE(FB17:FB23)</f>
        <v>3.0657142857142854</v>
      </c>
      <c r="FD24" s="103" t="s">
        <v>132</v>
      </c>
      <c r="FE24" s="102">
        <v>16.5</v>
      </c>
      <c r="FG24" s="81" t="s">
        <v>123</v>
      </c>
      <c r="FH24" s="80">
        <f>FH20-FH21</f>
        <v>88.798149484907782</v>
      </c>
      <c r="FJ24" s="83" t="s">
        <v>124</v>
      </c>
      <c r="FK24" s="82">
        <f>FK21+FK22</f>
        <v>12.042611611649189</v>
      </c>
      <c r="FM24" s="83" t="s">
        <v>124</v>
      </c>
      <c r="FN24" s="82">
        <f>FN21+FN22</f>
        <v>18.062652587202813</v>
      </c>
      <c r="FP24" s="81" t="s">
        <v>123</v>
      </c>
      <c r="FQ24" s="80">
        <f>FQ20-FQ21</f>
        <v>19.927504541786071</v>
      </c>
      <c r="FS24" s="85" t="s">
        <v>125</v>
      </c>
      <c r="FT24" s="84">
        <f>FT23/FT22</f>
        <v>0.12282907823608726</v>
      </c>
      <c r="FV24" s="85" t="s">
        <v>125</v>
      </c>
      <c r="FW24" s="97">
        <f>FW23/FW22</f>
        <v>0.37743018669297074</v>
      </c>
    </row>
    <row r="25" spans="1:182" ht="13.5" thickBot="1">
      <c r="A25" s="93" t="s">
        <v>132</v>
      </c>
      <c r="B25" s="95">
        <v>15.5</v>
      </c>
      <c r="D25" s="91" t="s">
        <v>127</v>
      </c>
      <c r="E25" s="90">
        <f>AVERAGE(E19:E24)</f>
        <v>13.796666666666667</v>
      </c>
      <c r="G25" s="91" t="s">
        <v>127</v>
      </c>
      <c r="H25" s="90">
        <f>AVERAGE(H19:H24)</f>
        <v>11.543333333333331</v>
      </c>
      <c r="J25" s="85" t="s">
        <v>126</v>
      </c>
      <c r="K25" s="86">
        <f>STDEVA(K19:K23)</f>
        <v>2.4838719773772349</v>
      </c>
      <c r="L25" s="79"/>
      <c r="M25" s="96" t="s">
        <v>128</v>
      </c>
      <c r="N25" s="95">
        <v>37.9</v>
      </c>
      <c r="O25" s="79"/>
      <c r="R25" s="79"/>
      <c r="S25" s="96" t="s">
        <v>128</v>
      </c>
      <c r="T25" s="95">
        <v>4.5999999999999996</v>
      </c>
      <c r="U25" s="79"/>
      <c r="V25" s="91" t="s">
        <v>127</v>
      </c>
      <c r="W25" s="90">
        <f>AVERAGE(W19:W24)</f>
        <v>8.1516666666666655</v>
      </c>
      <c r="X25" s="79"/>
      <c r="AA25" s="79"/>
      <c r="AD25" s="79"/>
      <c r="AH25" s="96" t="s">
        <v>128</v>
      </c>
      <c r="AI25" s="95">
        <v>12.04</v>
      </c>
      <c r="AK25" s="96" t="s">
        <v>128</v>
      </c>
      <c r="AL25" s="95">
        <v>6.5</v>
      </c>
      <c r="AN25" s="85" t="s">
        <v>125</v>
      </c>
      <c r="AO25" s="97">
        <f>AO24/AO23</f>
        <v>0.30111321961484844</v>
      </c>
      <c r="AQ25" s="96" t="s">
        <v>140</v>
      </c>
      <c r="AR25" s="95">
        <v>57.1</v>
      </c>
      <c r="AT25" s="91" t="s">
        <v>127</v>
      </c>
      <c r="AU25" s="90">
        <f>AVERAGE(AU18:AU24)</f>
        <v>4.18</v>
      </c>
      <c r="AW25" s="93" t="s">
        <v>132</v>
      </c>
      <c r="AX25" s="92">
        <v>9.5</v>
      </c>
      <c r="AZ25" s="93" t="s">
        <v>133</v>
      </c>
      <c r="BA25" s="95">
        <v>28.49</v>
      </c>
      <c r="BC25" s="91" t="s">
        <v>127</v>
      </c>
      <c r="BD25" s="90">
        <f>AVERAGE(BD19:BD24)</f>
        <v>6.73</v>
      </c>
      <c r="BF25" s="85" t="s">
        <v>126</v>
      </c>
      <c r="BG25" s="86">
        <f>STDEVA(BG17:BG23)</f>
        <v>4.6392451151125007</v>
      </c>
      <c r="BI25" s="83" t="s">
        <v>124</v>
      </c>
      <c r="BJ25" s="82">
        <f>BJ22+BJ23</f>
        <v>12.007888584848279</v>
      </c>
      <c r="BL25" s="89"/>
      <c r="BM25" s="88"/>
      <c r="BO25" s="91" t="s">
        <v>127</v>
      </c>
      <c r="BP25" s="90">
        <f>AVERAGE(BP18:BP24)</f>
        <v>25.634285714285717</v>
      </c>
      <c r="BQ25" s="106"/>
      <c r="BR25" s="91" t="s">
        <v>127</v>
      </c>
      <c r="BS25" s="90">
        <f>AVERAGE(BS18:BS24)</f>
        <v>16.854285714285712</v>
      </c>
      <c r="BT25" s="106"/>
      <c r="BU25" s="93" t="s">
        <v>128</v>
      </c>
      <c r="BV25" s="95">
        <v>5.5</v>
      </c>
      <c r="BX25" s="83" t="s">
        <v>124</v>
      </c>
      <c r="BY25" s="82">
        <f>BY22+BY23</f>
        <v>512.33927031867233</v>
      </c>
      <c r="CA25" s="85" t="s">
        <v>126</v>
      </c>
      <c r="CB25" s="86">
        <f>STDEV(CB17:CB23)</f>
        <v>17.1673796430767</v>
      </c>
      <c r="CD25" s="85" t="s">
        <v>125</v>
      </c>
      <c r="CE25" s="84">
        <f>CE24/CE23</f>
        <v>0.24271444794312519</v>
      </c>
      <c r="CG25" s="93" t="s">
        <v>128</v>
      </c>
      <c r="CH25" s="95">
        <v>29</v>
      </c>
      <c r="CJ25" s="93" t="s">
        <v>140</v>
      </c>
      <c r="CK25" s="95">
        <v>38.9</v>
      </c>
      <c r="CM25" s="93" t="s">
        <v>139</v>
      </c>
      <c r="CN25" s="95">
        <v>29.9</v>
      </c>
      <c r="CP25" s="91" t="s">
        <v>127</v>
      </c>
      <c r="CQ25" s="90">
        <f>AVERAGE(CQ18:CQ24)</f>
        <v>33.378571428571426</v>
      </c>
      <c r="CR25" s="106"/>
      <c r="CS25" s="91" t="s">
        <v>127</v>
      </c>
      <c r="CT25" s="90">
        <f>AVERAGE(CT19:CT24)</f>
        <v>46.983333333333327</v>
      </c>
      <c r="CV25" s="91" t="s">
        <v>127</v>
      </c>
      <c r="CW25" s="90">
        <f>AVERAGE(CW18:CW24)</f>
        <v>40.682857142857145</v>
      </c>
      <c r="CY25" s="182" t="s">
        <v>182</v>
      </c>
      <c r="CZ25" s="184"/>
      <c r="DB25" s="83" t="s">
        <v>124</v>
      </c>
      <c r="DC25" s="82">
        <f>DC22+DC23</f>
        <v>57.167947849543168</v>
      </c>
      <c r="DE25" s="89"/>
      <c r="DF25" s="88"/>
      <c r="DH25" s="83" t="s">
        <v>124</v>
      </c>
      <c r="DI25" s="82">
        <f>DI22+DI23</f>
        <v>197.9822186376536</v>
      </c>
      <c r="DK25" s="96" t="s">
        <v>132</v>
      </c>
      <c r="DL25" s="95">
        <v>3.5</v>
      </c>
      <c r="DQ25" s="93" t="s">
        <v>137</v>
      </c>
      <c r="DR25" s="95">
        <v>96.5</v>
      </c>
      <c r="DT25" s="94" t="s">
        <v>130</v>
      </c>
      <c r="DU25" s="95">
        <v>141.9</v>
      </c>
      <c r="DZ25" s="91" t="s">
        <v>127</v>
      </c>
      <c r="EA25" s="90">
        <f>AVERAGE(EA22:EA24)</f>
        <v>144.23333333333332</v>
      </c>
      <c r="EI25" s="93" t="s">
        <v>132</v>
      </c>
      <c r="EJ25" s="95">
        <v>2.46</v>
      </c>
      <c r="EO25" s="81" t="s">
        <v>123</v>
      </c>
      <c r="EP25" s="80">
        <f>EP21-EP22</f>
        <v>3.9259882943430231</v>
      </c>
      <c r="ER25" s="83" t="s">
        <v>124</v>
      </c>
      <c r="ES25" s="82">
        <f>ES22+ES23</f>
        <v>3.7609519518185599</v>
      </c>
      <c r="EU25" s="91" t="s">
        <v>127</v>
      </c>
      <c r="EV25" s="90">
        <f>AVERAGE(EV18:EV24)</f>
        <v>2.4414285714285713</v>
      </c>
      <c r="EX25" s="91" t="s">
        <v>127</v>
      </c>
      <c r="EY25" s="90">
        <f>AVERAGE(EY18:EY24)</f>
        <v>3.415714285714285</v>
      </c>
      <c r="FA25" s="85" t="s">
        <v>126</v>
      </c>
      <c r="FB25" s="86">
        <f>STDEV(FB17:FB23)</f>
        <v>1.2809352981689752</v>
      </c>
      <c r="FD25" s="93" t="s">
        <v>128</v>
      </c>
      <c r="FE25" s="95">
        <v>10.98</v>
      </c>
      <c r="FJ25" s="81" t="s">
        <v>123</v>
      </c>
      <c r="FK25" s="80">
        <f>FK21-FK22</f>
        <v>3.9093883883508136</v>
      </c>
      <c r="FM25" s="81" t="s">
        <v>123</v>
      </c>
      <c r="FN25" s="80">
        <f>FN21-FN22</f>
        <v>9.4133474127971848</v>
      </c>
      <c r="FS25" s="83" t="s">
        <v>124</v>
      </c>
      <c r="FT25" s="82">
        <f>FT22+FT23</f>
        <v>18.451824519013034</v>
      </c>
      <c r="FV25" s="83" t="s">
        <v>124</v>
      </c>
      <c r="FW25" s="82">
        <f>FW22+FW23</f>
        <v>25.110552303412856</v>
      </c>
    </row>
    <row r="26" spans="1:182" ht="15.75" thickBot="1">
      <c r="A26" s="93" t="s">
        <v>128</v>
      </c>
      <c r="B26" s="95">
        <v>15.6</v>
      </c>
      <c r="D26" s="85" t="s">
        <v>126</v>
      </c>
      <c r="E26" s="86">
        <f>STDEVA(E19:E24)</f>
        <v>4.5180423489235517</v>
      </c>
      <c r="G26" s="85" t="s">
        <v>126</v>
      </c>
      <c r="H26" s="86">
        <f>STDEVA(H19:H24)</f>
        <v>2.1360961276746671</v>
      </c>
      <c r="J26" s="85" t="s">
        <v>125</v>
      </c>
      <c r="K26" s="84">
        <f>K25/K24</f>
        <v>0.17372163780789163</v>
      </c>
      <c r="L26" s="79"/>
      <c r="M26" s="91" t="s">
        <v>127</v>
      </c>
      <c r="N26" s="90">
        <f>AVERAGE(N19:N25)</f>
        <v>36.534285714285708</v>
      </c>
      <c r="O26" s="79"/>
      <c r="R26" s="79"/>
      <c r="S26" s="91" t="s">
        <v>127</v>
      </c>
      <c r="T26" s="90">
        <f>AVERAGE(T19:T25)</f>
        <v>5.0785714285714283</v>
      </c>
      <c r="U26" s="79"/>
      <c r="V26" s="85" t="s">
        <v>126</v>
      </c>
      <c r="W26" s="86">
        <f>STDEVA(W19:W24)</f>
        <v>2.6660638902071874</v>
      </c>
      <c r="X26" s="79"/>
      <c r="AA26" s="79"/>
      <c r="AD26" s="79"/>
      <c r="AH26" s="91" t="s">
        <v>127</v>
      </c>
      <c r="AI26" s="90">
        <f>AVERAGE(AI18:AI25)</f>
        <v>16.385000000000002</v>
      </c>
      <c r="AK26" s="91" t="s">
        <v>127</v>
      </c>
      <c r="AL26" s="90">
        <f>AVERAGE(AL18:AL25)</f>
        <v>17.103749999999998</v>
      </c>
      <c r="AN26" s="83" t="s">
        <v>124</v>
      </c>
      <c r="AO26" s="82">
        <f>AO23+AO24</f>
        <v>14.683062683353562</v>
      </c>
      <c r="AQ26" s="103" t="s">
        <v>144</v>
      </c>
      <c r="AR26" s="102">
        <v>77.900000000000006</v>
      </c>
      <c r="AT26" s="85" t="s">
        <v>126</v>
      </c>
      <c r="AU26" s="86">
        <f>STDEVA(AU18:AU24)</f>
        <v>2.5428199569244643</v>
      </c>
      <c r="AW26" s="93" t="s">
        <v>128</v>
      </c>
      <c r="AX26" s="92">
        <v>3.5</v>
      </c>
      <c r="AZ26" s="93" t="s">
        <v>129</v>
      </c>
      <c r="BA26" s="95">
        <v>33.840000000000003</v>
      </c>
      <c r="BC26" s="85" t="s">
        <v>126</v>
      </c>
      <c r="BD26" s="86">
        <f>STDEVA(BD19:BD24)</f>
        <v>3.364324597894798</v>
      </c>
      <c r="BF26" s="85" t="s">
        <v>125</v>
      </c>
      <c r="BG26" s="97">
        <f>BG25/BG24</f>
        <v>0.32092811350714001</v>
      </c>
      <c r="BI26" s="81" t="s">
        <v>123</v>
      </c>
      <c r="BJ26" s="80">
        <f>BJ22-BJ23</f>
        <v>6.1201114151517206</v>
      </c>
      <c r="BL26" s="182" t="s">
        <v>180</v>
      </c>
      <c r="BM26" s="183"/>
      <c r="BO26" s="85" t="s">
        <v>126</v>
      </c>
      <c r="BP26" s="86">
        <f>STDEVA(BP18:BP24)</f>
        <v>13.351239464487746</v>
      </c>
      <c r="BQ26" s="105"/>
      <c r="BR26" s="85" t="s">
        <v>126</v>
      </c>
      <c r="BS26" s="86">
        <f>STDEVA(BS18:BS24)</f>
        <v>5.5795156813199576</v>
      </c>
      <c r="BT26" s="105"/>
      <c r="BU26" s="93" t="s">
        <v>139</v>
      </c>
      <c r="BV26" s="95">
        <v>5.9</v>
      </c>
      <c r="BX26" s="81" t="s">
        <v>123</v>
      </c>
      <c r="BY26" s="80">
        <f>BY22-BY23</f>
        <v>287.65572968132767</v>
      </c>
      <c r="CA26" s="85" t="s">
        <v>125</v>
      </c>
      <c r="CB26" s="97">
        <f>CB25/CB24</f>
        <v>0.37338944040994565</v>
      </c>
      <c r="CD26" s="83" t="s">
        <v>124</v>
      </c>
      <c r="CE26" s="82">
        <f>CE23+CE24</f>
        <v>171.43245809375412</v>
      </c>
      <c r="CG26" s="93" t="s">
        <v>139</v>
      </c>
      <c r="CH26" s="95">
        <v>26.65</v>
      </c>
      <c r="CJ26" s="93" t="s">
        <v>132</v>
      </c>
      <c r="CK26" s="95">
        <v>16.5</v>
      </c>
      <c r="CM26" s="91" t="s">
        <v>127</v>
      </c>
      <c r="CN26" s="90">
        <f>AVERAGE(CN19:CN25)</f>
        <v>27.901428571428571</v>
      </c>
      <c r="CP26" s="85" t="s">
        <v>126</v>
      </c>
      <c r="CQ26" s="86">
        <f>STDEV(CQ18:CQ24)</f>
        <v>14.355070449811381</v>
      </c>
      <c r="CR26" s="105"/>
      <c r="CS26" s="85" t="s">
        <v>126</v>
      </c>
      <c r="CT26" s="86">
        <f>STDEV(CT19:CT24)</f>
        <v>17.886112676226411</v>
      </c>
      <c r="CV26" s="85" t="s">
        <v>126</v>
      </c>
      <c r="CW26" s="86">
        <f>STDEV(CW18:CW24)</f>
        <v>13.797319442903509</v>
      </c>
      <c r="CY26" s="94" t="s">
        <v>130</v>
      </c>
      <c r="CZ26" s="92">
        <v>18</v>
      </c>
      <c r="DB26" s="81" t="s">
        <v>123</v>
      </c>
      <c r="DC26" s="80">
        <f>DC22-DC23</f>
        <v>10.985385483790164</v>
      </c>
      <c r="DE26" s="182" t="s">
        <v>179</v>
      </c>
      <c r="DF26" s="183"/>
      <c r="DH26" s="81" t="s">
        <v>123</v>
      </c>
      <c r="DI26" s="80">
        <f>DI22-DI23</f>
        <v>-30.965551970986937</v>
      </c>
      <c r="DK26" s="96" t="s">
        <v>128</v>
      </c>
      <c r="DL26" s="95">
        <v>3.99</v>
      </c>
      <c r="DQ26" s="91" t="s">
        <v>127</v>
      </c>
      <c r="DR26" s="90">
        <f>AVERAGE(DR24:DR25)</f>
        <v>87.8</v>
      </c>
      <c r="DT26" s="94" t="s">
        <v>129</v>
      </c>
      <c r="DU26" s="95">
        <v>139</v>
      </c>
      <c r="DZ26" s="85" t="s">
        <v>126</v>
      </c>
      <c r="EA26" s="86">
        <f>STDEV(EA22:EA24)</f>
        <v>17.448877709850944</v>
      </c>
      <c r="EI26" s="93" t="s">
        <v>128</v>
      </c>
      <c r="EJ26" s="95">
        <v>2.9</v>
      </c>
      <c r="EO26" s="89"/>
      <c r="EP26" s="88"/>
      <c r="ER26" s="81" t="s">
        <v>123</v>
      </c>
      <c r="ES26" s="80">
        <f>ES22-ES23</f>
        <v>1.4623813815147737</v>
      </c>
      <c r="EU26" s="85" t="s">
        <v>126</v>
      </c>
      <c r="EV26" s="86">
        <f>STDEV(EV18:EV24)</f>
        <v>0.76879621425161782</v>
      </c>
      <c r="EX26" s="85" t="s">
        <v>126</v>
      </c>
      <c r="EY26" s="86">
        <f>STDEV(EY18:EY24)</f>
        <v>1.3828455823995345</v>
      </c>
      <c r="FA26" s="85" t="s">
        <v>125</v>
      </c>
      <c r="FB26" s="97">
        <f>FB25/FB24</f>
        <v>0.41782605252482885</v>
      </c>
      <c r="FD26" s="91" t="s">
        <v>127</v>
      </c>
      <c r="FE26" s="90">
        <f>AVERAGE(FE18:FE25)</f>
        <v>10.102500000000001</v>
      </c>
      <c r="FS26" s="81" t="s">
        <v>123</v>
      </c>
      <c r="FT26" s="80">
        <f>FT22-FT23</f>
        <v>14.414842147653633</v>
      </c>
      <c r="FV26" s="81" t="s">
        <v>123</v>
      </c>
      <c r="FW26" s="80">
        <f>FW22-FW23</f>
        <v>11.349447696587145</v>
      </c>
    </row>
    <row r="27" spans="1:182" ht="15.75" thickBot="1">
      <c r="A27" s="93" t="s">
        <v>139</v>
      </c>
      <c r="B27" s="95">
        <v>14.7</v>
      </c>
      <c r="D27" s="85" t="s">
        <v>125</v>
      </c>
      <c r="E27" s="97">
        <f>E26/E25</f>
        <v>0.32747347298310353</v>
      </c>
      <c r="G27" s="85" t="s">
        <v>125</v>
      </c>
      <c r="H27" s="84">
        <f>H26/H25</f>
        <v>0.18505019875899517</v>
      </c>
      <c r="J27" s="83" t="s">
        <v>124</v>
      </c>
      <c r="K27" s="82">
        <f>K24+K25</f>
        <v>16.781871977377236</v>
      </c>
      <c r="L27" s="79"/>
      <c r="M27" s="85" t="s">
        <v>126</v>
      </c>
      <c r="N27" s="86">
        <f>STDEVA(N19:N25)</f>
        <v>18.084190017012887</v>
      </c>
      <c r="O27" s="79"/>
      <c r="R27" s="79"/>
      <c r="S27" s="85" t="s">
        <v>126</v>
      </c>
      <c r="T27" s="86">
        <f>STDEVA(T19:T25)</f>
        <v>2.2582989805856735</v>
      </c>
      <c r="U27" s="79"/>
      <c r="V27" s="85" t="s">
        <v>125</v>
      </c>
      <c r="W27" s="97">
        <f>W26/W25</f>
        <v>0.32705752077781897</v>
      </c>
      <c r="X27" s="79"/>
      <c r="AA27" s="79"/>
      <c r="AD27" s="79"/>
      <c r="AH27" s="85" t="s">
        <v>126</v>
      </c>
      <c r="AI27" s="86">
        <f>STDEVA(AI18:AI25)</f>
        <v>6.7422717663580229</v>
      </c>
      <c r="AK27" s="85" t="s">
        <v>126</v>
      </c>
      <c r="AL27" s="86">
        <f>STDEVA(AL18:AL25)</f>
        <v>12.36185022848233</v>
      </c>
      <c r="AN27" s="81" t="s">
        <v>123</v>
      </c>
      <c r="AO27" s="80">
        <f>AO23-AO24</f>
        <v>7.8869373166464349</v>
      </c>
      <c r="AQ27" s="96" t="s">
        <v>132</v>
      </c>
      <c r="AR27" s="95">
        <v>35.99</v>
      </c>
      <c r="AT27" s="85" t="s">
        <v>125</v>
      </c>
      <c r="AU27" s="97">
        <f>AU26/AU25</f>
        <v>0.60833013323551777</v>
      </c>
      <c r="AW27" s="93" t="s">
        <v>139</v>
      </c>
      <c r="AX27" s="92">
        <v>9.99</v>
      </c>
      <c r="AZ27" s="93" t="s">
        <v>143</v>
      </c>
      <c r="BA27" s="95">
        <v>24.9</v>
      </c>
      <c r="BC27" s="85" t="s">
        <v>125</v>
      </c>
      <c r="BD27" s="97">
        <f>BD26/BD25</f>
        <v>0.49989964307500712</v>
      </c>
      <c r="BF27" s="83" t="s">
        <v>124</v>
      </c>
      <c r="BG27" s="82">
        <f>BG24+BG25</f>
        <v>19.094959400826788</v>
      </c>
      <c r="BI27" s="89"/>
      <c r="BJ27" s="88"/>
      <c r="BL27" s="94" t="s">
        <v>129</v>
      </c>
      <c r="BM27" s="92">
        <v>100</v>
      </c>
      <c r="BO27" s="85" t="s">
        <v>125</v>
      </c>
      <c r="BP27" s="97">
        <f>BP26/BP25</f>
        <v>0.52083524437925888</v>
      </c>
      <c r="BQ27" s="116"/>
      <c r="BR27" s="85" t="s">
        <v>125</v>
      </c>
      <c r="BS27" s="97">
        <f>BS26/BS25</f>
        <v>0.33104432759145369</v>
      </c>
      <c r="BT27" s="116"/>
      <c r="BU27" s="91" t="s">
        <v>127</v>
      </c>
      <c r="BV27" s="90">
        <f>AVERAGE(BV19:BV26)</f>
        <v>6.3687499999999995</v>
      </c>
      <c r="CA27" s="83" t="s">
        <v>124</v>
      </c>
      <c r="CB27" s="82">
        <f>CB24+CB25</f>
        <v>63.144522500219551</v>
      </c>
      <c r="CD27" s="81" t="s">
        <v>123</v>
      </c>
      <c r="CE27" s="80">
        <f>CE23-CE24</f>
        <v>104.46754190624587</v>
      </c>
      <c r="CG27" s="91" t="s">
        <v>127</v>
      </c>
      <c r="CH27" s="90">
        <f>AVERAGE(CH19:CH26)</f>
        <v>32.451250000000002</v>
      </c>
      <c r="CJ27" s="93" t="s">
        <v>128</v>
      </c>
      <c r="CK27" s="95">
        <v>35</v>
      </c>
      <c r="CM27" s="85" t="s">
        <v>126</v>
      </c>
      <c r="CN27" s="86">
        <f>STDEV(CN19:CN25)</f>
        <v>4.7947903276070472</v>
      </c>
      <c r="CP27" s="85" t="s">
        <v>125</v>
      </c>
      <c r="CQ27" s="97">
        <f>CQ26/CQ25</f>
        <v>0.43006844917046722</v>
      </c>
      <c r="CR27" s="116"/>
      <c r="CS27" s="85" t="s">
        <v>125</v>
      </c>
      <c r="CT27" s="97">
        <f>CT26/CT25</f>
        <v>0.38069058551741214</v>
      </c>
      <c r="CV27" s="85" t="s">
        <v>125</v>
      </c>
      <c r="CW27" s="97">
        <f>CW26/CW25</f>
        <v>0.33914332502396433</v>
      </c>
      <c r="CY27" s="93" t="s">
        <v>133</v>
      </c>
      <c r="CZ27" s="95">
        <v>18</v>
      </c>
      <c r="DB27" s="89"/>
      <c r="DC27" s="88"/>
      <c r="DE27" s="93" t="s">
        <v>133</v>
      </c>
      <c r="DF27" s="92">
        <v>52.4</v>
      </c>
      <c r="DH27" s="89"/>
      <c r="DI27" s="88"/>
      <c r="DK27" s="96" t="s">
        <v>139</v>
      </c>
      <c r="DL27" s="95">
        <v>5.45</v>
      </c>
      <c r="DQ27" s="85" t="s">
        <v>126</v>
      </c>
      <c r="DR27" s="86">
        <f>STDEV(DR24:DR25)</f>
        <v>12.303657992645931</v>
      </c>
      <c r="DT27" s="93" t="s">
        <v>137</v>
      </c>
      <c r="DU27" s="95">
        <v>89</v>
      </c>
      <c r="DZ27" s="85" t="s">
        <v>125</v>
      </c>
      <c r="EA27" s="84">
        <f>EA26/EA25</f>
        <v>0.12097673475745975</v>
      </c>
      <c r="EI27" s="93" t="s">
        <v>139</v>
      </c>
      <c r="EJ27" s="95">
        <v>2.4900000000000002</v>
      </c>
      <c r="EO27" s="185" t="s">
        <v>178</v>
      </c>
      <c r="EP27" s="186"/>
      <c r="ER27" s="89"/>
      <c r="ES27" s="88"/>
      <c r="EU27" s="85" t="s">
        <v>125</v>
      </c>
      <c r="EV27" s="97">
        <f>EV26/EV25</f>
        <v>0.31489605030785989</v>
      </c>
      <c r="EX27" s="85" t="s">
        <v>125</v>
      </c>
      <c r="EY27" s="97">
        <f>EY26/EY25</f>
        <v>0.40484814206594494</v>
      </c>
      <c r="FA27" s="83" t="s">
        <v>124</v>
      </c>
      <c r="FB27" s="82">
        <f>FB24+FB25</f>
        <v>4.3466495838832611</v>
      </c>
      <c r="FD27" s="85" t="s">
        <v>126</v>
      </c>
      <c r="FE27" s="86">
        <f>STDEV(FE18:FE25)</f>
        <v>3.0073469560869945</v>
      </c>
      <c r="FJ27" s="185" t="s">
        <v>177</v>
      </c>
      <c r="FK27" s="186"/>
      <c r="FM27" s="185" t="s">
        <v>181</v>
      </c>
      <c r="FN27" s="186"/>
    </row>
    <row r="28" spans="1:182" ht="15.75" thickBot="1">
      <c r="A28" s="91" t="s">
        <v>127</v>
      </c>
      <c r="B28" s="90">
        <f>AVERAGE(B19:B27)</f>
        <v>15.566666666666666</v>
      </c>
      <c r="D28" s="83" t="s">
        <v>124</v>
      </c>
      <c r="E28" s="82">
        <f>E25+E26</f>
        <v>18.314709015590218</v>
      </c>
      <c r="G28" s="83" t="s">
        <v>124</v>
      </c>
      <c r="H28" s="82">
        <f>H25+H26</f>
        <v>13.679429461007999</v>
      </c>
      <c r="J28" s="81" t="s">
        <v>123</v>
      </c>
      <c r="K28" s="80">
        <f>K24-K25</f>
        <v>11.814128022622768</v>
      </c>
      <c r="L28" s="87"/>
      <c r="M28" s="85" t="s">
        <v>125</v>
      </c>
      <c r="N28" s="97">
        <f>N27/N26</f>
        <v>0.49499229732967165</v>
      </c>
      <c r="O28" s="87"/>
      <c r="R28" s="87"/>
      <c r="S28" s="85" t="s">
        <v>125</v>
      </c>
      <c r="T28" s="97">
        <f>T27/T26</f>
        <v>0.44467209181715089</v>
      </c>
      <c r="U28" s="87"/>
      <c r="V28" s="83" t="s">
        <v>124</v>
      </c>
      <c r="W28" s="82">
        <f>W25+W26</f>
        <v>10.817730556873853</v>
      </c>
      <c r="X28" s="87"/>
      <c r="AA28" s="87"/>
      <c r="AD28" s="87"/>
      <c r="AH28" s="85" t="s">
        <v>125</v>
      </c>
      <c r="AI28" s="97">
        <f>AI27/AI26</f>
        <v>0.41149049535294613</v>
      </c>
      <c r="AK28" s="85" t="s">
        <v>125</v>
      </c>
      <c r="AL28" s="97">
        <f>AL27/AL26</f>
        <v>0.72275671875947278</v>
      </c>
      <c r="AN28" s="89"/>
      <c r="AO28" s="88"/>
      <c r="AQ28" s="103" t="s">
        <v>139</v>
      </c>
      <c r="AR28" s="102">
        <v>64</v>
      </c>
      <c r="AT28" s="83" t="s">
        <v>124</v>
      </c>
      <c r="AU28" s="82">
        <f>AU25+AU26</f>
        <v>6.7228199569244644</v>
      </c>
      <c r="AW28" s="91" t="s">
        <v>127</v>
      </c>
      <c r="AX28" s="90">
        <f>AVERAGE(AX19:AX27)</f>
        <v>9.6788888888888884</v>
      </c>
      <c r="AZ28" s="91" t="s">
        <v>127</v>
      </c>
      <c r="BA28" s="90">
        <f>AVERAGE(BA25:BA27)</f>
        <v>29.076666666666664</v>
      </c>
      <c r="BC28" s="83" t="s">
        <v>124</v>
      </c>
      <c r="BD28" s="82">
        <f>BD25+BD26</f>
        <v>10.094324597894799</v>
      </c>
      <c r="BF28" s="81" t="s">
        <v>123</v>
      </c>
      <c r="BG28" s="80">
        <f>BG24-BG25</f>
        <v>9.8164691706017884</v>
      </c>
      <c r="BI28" s="189" t="s">
        <v>176</v>
      </c>
      <c r="BJ28" s="190"/>
      <c r="BL28" s="96" t="s">
        <v>133</v>
      </c>
      <c r="BM28" s="92">
        <v>109.9</v>
      </c>
      <c r="BO28" s="83" t="s">
        <v>124</v>
      </c>
      <c r="BP28" s="82">
        <f>BP25+BP26</f>
        <v>38.985525178773464</v>
      </c>
      <c r="BQ28" s="88"/>
      <c r="BR28" s="83" t="s">
        <v>124</v>
      </c>
      <c r="BS28" s="82">
        <f>BS25+BS26</f>
        <v>22.43380139560567</v>
      </c>
      <c r="BT28" s="88"/>
      <c r="BU28" s="85" t="s">
        <v>126</v>
      </c>
      <c r="BV28" s="86">
        <f>STDEV(BV19:BV26)</f>
        <v>2.4449273287476561</v>
      </c>
      <c r="CA28" s="81" t="s">
        <v>123</v>
      </c>
      <c r="CB28" s="80">
        <f>CB24-CB25</f>
        <v>28.809763214066152</v>
      </c>
      <c r="CG28" s="85" t="s">
        <v>126</v>
      </c>
      <c r="CH28" s="86">
        <f>STDEV(CH19:CH26)</f>
        <v>7.4480744155788408</v>
      </c>
      <c r="CJ28" s="93" t="s">
        <v>139</v>
      </c>
      <c r="CK28" s="95">
        <v>31.9</v>
      </c>
      <c r="CM28" s="85" t="s">
        <v>125</v>
      </c>
      <c r="CN28" s="84">
        <f>CN27/CN26</f>
        <v>0.17184748498924443</v>
      </c>
      <c r="CP28" s="83" t="s">
        <v>124</v>
      </c>
      <c r="CQ28" s="82">
        <f>CQ25+CQ26</f>
        <v>47.733641878382805</v>
      </c>
      <c r="CR28" s="88"/>
      <c r="CS28" s="83" t="s">
        <v>124</v>
      </c>
      <c r="CT28" s="82">
        <f>CT25+CT26</f>
        <v>64.869446009559738</v>
      </c>
      <c r="CV28" s="83" t="s">
        <v>124</v>
      </c>
      <c r="CW28" s="82">
        <f>CW25+CW26</f>
        <v>54.480176585760653</v>
      </c>
      <c r="CY28" s="91" t="s">
        <v>127</v>
      </c>
      <c r="CZ28" s="90">
        <f>AVERAGE(CZ26:CZ27)</f>
        <v>18</v>
      </c>
      <c r="DB28" s="182" t="s">
        <v>175</v>
      </c>
      <c r="DC28" s="183"/>
      <c r="DE28" s="96" t="s">
        <v>137</v>
      </c>
      <c r="DF28" s="95">
        <v>49.9</v>
      </c>
      <c r="DH28" s="182" t="s">
        <v>174</v>
      </c>
      <c r="DI28" s="183"/>
      <c r="DK28" s="91" t="s">
        <v>127</v>
      </c>
      <c r="DL28" s="90">
        <f>AVERAGE(DL19:DL27)</f>
        <v>4.5844444444444452</v>
      </c>
      <c r="DQ28" s="85" t="s">
        <v>125</v>
      </c>
      <c r="DR28" s="84">
        <f>DR27/DR26</f>
        <v>0.14013277895952087</v>
      </c>
      <c r="DT28" s="91" t="s">
        <v>127</v>
      </c>
      <c r="DU28" s="90">
        <f>AVERAGE(DU25:DU27)</f>
        <v>123.3</v>
      </c>
      <c r="DZ28" s="83" t="s">
        <v>124</v>
      </c>
      <c r="EA28" s="82">
        <f>EA25+EA26</f>
        <v>161.68221104318425</v>
      </c>
      <c r="EI28" s="91" t="s">
        <v>127</v>
      </c>
      <c r="EJ28" s="90">
        <f>AVERAGE(EJ19:EJ27)</f>
        <v>3.0711111111111111</v>
      </c>
      <c r="EO28" s="94" t="s">
        <v>130</v>
      </c>
      <c r="EP28" s="95">
        <v>3.98</v>
      </c>
      <c r="ER28" s="185" t="s">
        <v>173</v>
      </c>
      <c r="ES28" s="188"/>
      <c r="EU28" s="83" t="s">
        <v>124</v>
      </c>
      <c r="EV28" s="82">
        <f>EV25+EV26</f>
        <v>3.2102247856801891</v>
      </c>
      <c r="EX28" s="83" t="s">
        <v>124</v>
      </c>
      <c r="EY28" s="82">
        <f>EY25+EY26</f>
        <v>4.79855986811382</v>
      </c>
      <c r="FA28" s="81" t="s">
        <v>123</v>
      </c>
      <c r="FB28" s="80">
        <f>FB24-FB25</f>
        <v>1.7847789875453102</v>
      </c>
      <c r="FD28" s="85" t="s">
        <v>125</v>
      </c>
      <c r="FE28" s="97">
        <f>FE27/FE26</f>
        <v>0.29768344034516153</v>
      </c>
      <c r="FJ28" s="94" t="s">
        <v>129</v>
      </c>
      <c r="FK28" s="95">
        <v>9.99</v>
      </c>
      <c r="FM28" s="94" t="s">
        <v>129</v>
      </c>
      <c r="FN28" s="95">
        <v>9.73</v>
      </c>
      <c r="FV28" s="185" t="s">
        <v>171</v>
      </c>
      <c r="FW28" s="186"/>
    </row>
    <row r="29" spans="1:182" ht="15.75" thickBot="1">
      <c r="A29" s="85" t="s">
        <v>126</v>
      </c>
      <c r="B29" s="86">
        <f>STDEVA(B19:B27)</f>
        <v>6.7804885517195643</v>
      </c>
      <c r="D29" s="81" t="s">
        <v>123</v>
      </c>
      <c r="E29" s="80">
        <f>E25-E26</f>
        <v>9.278624317743116</v>
      </c>
      <c r="G29" s="81" t="s">
        <v>123</v>
      </c>
      <c r="H29" s="80">
        <f>H25-H26</f>
        <v>9.4072372056586637</v>
      </c>
      <c r="L29" s="87"/>
      <c r="M29" s="83" t="s">
        <v>124</v>
      </c>
      <c r="N29" s="82">
        <f>N26+N27</f>
        <v>54.618475731298595</v>
      </c>
      <c r="O29" s="87"/>
      <c r="P29" s="89"/>
      <c r="Q29" s="88"/>
      <c r="R29" s="87"/>
      <c r="S29" s="83" t="s">
        <v>124</v>
      </c>
      <c r="T29" s="82">
        <f>T26+T27</f>
        <v>7.3368704091571022</v>
      </c>
      <c r="U29" s="87"/>
      <c r="V29" s="81" t="s">
        <v>123</v>
      </c>
      <c r="W29" s="80">
        <f>W25-W26</f>
        <v>5.4856027764594781</v>
      </c>
      <c r="X29" s="87"/>
      <c r="AA29" s="87"/>
      <c r="AD29" s="87"/>
      <c r="AE29" s="89"/>
      <c r="AF29" s="88"/>
      <c r="AH29" s="83" t="s">
        <v>124</v>
      </c>
      <c r="AI29" s="82">
        <f>AI26+AI27</f>
        <v>23.127271766358025</v>
      </c>
      <c r="AK29" s="101" t="s">
        <v>124</v>
      </c>
      <c r="AL29" s="100">
        <f>AL26+AL27</f>
        <v>29.46560022848233</v>
      </c>
      <c r="AN29" s="187" t="s">
        <v>170</v>
      </c>
      <c r="AO29" s="183"/>
      <c r="AQ29" s="96" t="s">
        <v>138</v>
      </c>
      <c r="AR29" s="95">
        <v>40.32</v>
      </c>
      <c r="AT29" s="81" t="s">
        <v>123</v>
      </c>
      <c r="AU29" s="80">
        <f>AU25-AU26</f>
        <v>1.6371800430755354</v>
      </c>
      <c r="AW29" s="85" t="s">
        <v>126</v>
      </c>
      <c r="AX29" s="86">
        <f>STDEVA(AX19:AX26)</f>
        <v>7.0081931643306925</v>
      </c>
      <c r="AZ29" s="85" t="s">
        <v>126</v>
      </c>
      <c r="BA29" s="86">
        <f>STDEVA(BA25:BA27)</f>
        <v>4.4987813164604633</v>
      </c>
      <c r="BC29" s="81" t="s">
        <v>123</v>
      </c>
      <c r="BD29" s="80">
        <f>BD25-BD26</f>
        <v>3.3656754021052024</v>
      </c>
      <c r="BF29" s="89"/>
      <c r="BG29" s="88"/>
      <c r="BI29" s="115" t="s">
        <v>130</v>
      </c>
      <c r="BJ29" s="114">
        <v>7</v>
      </c>
      <c r="BL29" s="96" t="s">
        <v>137</v>
      </c>
      <c r="BM29" s="92">
        <v>75</v>
      </c>
      <c r="BO29" s="81" t="s">
        <v>123</v>
      </c>
      <c r="BP29" s="80">
        <f>BP25-BP26</f>
        <v>12.283046249797971</v>
      </c>
      <c r="BQ29" s="88"/>
      <c r="BR29" s="81" t="s">
        <v>123</v>
      </c>
      <c r="BS29" s="80">
        <f>BS25-BS26</f>
        <v>11.274770032965755</v>
      </c>
      <c r="BT29" s="88"/>
      <c r="BU29" s="85" t="s">
        <v>125</v>
      </c>
      <c r="BV29" s="97">
        <f>BV28/BV27</f>
        <v>0.38389437939119236</v>
      </c>
      <c r="CA29" s="89"/>
      <c r="CB29" s="88"/>
      <c r="CG29" s="85" t="s">
        <v>125</v>
      </c>
      <c r="CH29" s="84">
        <f>CH28/CH27</f>
        <v>0.22951579417060483</v>
      </c>
      <c r="CJ29" s="93" t="s">
        <v>138</v>
      </c>
      <c r="CK29" s="95">
        <v>29.9</v>
      </c>
      <c r="CM29" s="83" t="s">
        <v>124</v>
      </c>
      <c r="CN29" s="82">
        <f>CN26+CN27</f>
        <v>32.696218899035621</v>
      </c>
      <c r="CP29" s="81" t="s">
        <v>123</v>
      </c>
      <c r="CQ29" s="80">
        <f>CQ25-CQ26</f>
        <v>19.023500978760048</v>
      </c>
      <c r="CR29" s="88"/>
      <c r="CS29" s="81" t="s">
        <v>123</v>
      </c>
      <c r="CT29" s="80">
        <f>CT25-CT26</f>
        <v>29.097220657106917</v>
      </c>
      <c r="CV29" s="81" t="s">
        <v>123</v>
      </c>
      <c r="CW29" s="80">
        <f>CW25-CW26</f>
        <v>26.885537699953638</v>
      </c>
      <c r="CY29" s="85" t="s">
        <v>126</v>
      </c>
      <c r="CZ29" s="86">
        <f>STDEV(CZ26:CZ27)</f>
        <v>0</v>
      </c>
      <c r="DB29" s="94" t="s">
        <v>130</v>
      </c>
      <c r="DC29" s="92">
        <v>29.96</v>
      </c>
      <c r="DE29" s="96" t="s">
        <v>140</v>
      </c>
      <c r="DF29" s="95">
        <v>38</v>
      </c>
      <c r="DH29" s="113" t="s">
        <v>130</v>
      </c>
      <c r="DI29" s="102">
        <v>25</v>
      </c>
      <c r="DK29" s="85" t="s">
        <v>126</v>
      </c>
      <c r="DL29" s="86">
        <f>STDEV(DL19:DL27)</f>
        <v>3.6362690738967292</v>
      </c>
      <c r="DQ29" s="83" t="s">
        <v>124</v>
      </c>
      <c r="DR29" s="82">
        <f>DR26+DR27</f>
        <v>100.10365799264594</v>
      </c>
      <c r="DT29" s="85" t="s">
        <v>126</v>
      </c>
      <c r="DU29" s="86">
        <f>STDEV(DU25:DU27)</f>
        <v>29.740040349670085</v>
      </c>
      <c r="DZ29" s="81" t="s">
        <v>123</v>
      </c>
      <c r="EA29" s="80">
        <f>EA25-EA26</f>
        <v>126.78445562348237</v>
      </c>
      <c r="EI29" s="85" t="s">
        <v>126</v>
      </c>
      <c r="EJ29" s="86">
        <f>STDEV(EJ19:EJ27)</f>
        <v>1.0545667883596137</v>
      </c>
      <c r="EO29" s="93" t="s">
        <v>143</v>
      </c>
      <c r="EP29" s="95">
        <v>8.5399999999999991</v>
      </c>
      <c r="ER29" s="94" t="s">
        <v>129</v>
      </c>
      <c r="ES29" s="95">
        <v>2.5099999999999998</v>
      </c>
      <c r="EU29" s="81" t="s">
        <v>123</v>
      </c>
      <c r="EV29" s="80">
        <f>EV25-EV26</f>
        <v>1.6726323571769535</v>
      </c>
      <c r="EX29" s="81" t="s">
        <v>123</v>
      </c>
      <c r="EY29" s="80">
        <f>EY25-EY26</f>
        <v>2.0328687033147506</v>
      </c>
      <c r="FA29" s="89"/>
      <c r="FB29" s="88"/>
      <c r="FD29" s="83" t="s">
        <v>124</v>
      </c>
      <c r="FE29" s="82">
        <f>FE26+FE27</f>
        <v>13.109846956086995</v>
      </c>
      <c r="FJ29" s="93" t="s">
        <v>143</v>
      </c>
      <c r="FK29" s="95">
        <v>7</v>
      </c>
      <c r="FM29" s="93" t="s">
        <v>137</v>
      </c>
      <c r="FN29" s="95">
        <v>13</v>
      </c>
      <c r="FV29" s="94" t="s">
        <v>130</v>
      </c>
      <c r="FW29" s="95">
        <v>17</v>
      </c>
    </row>
    <row r="30" spans="1:182" ht="15.75" thickBot="1">
      <c r="A30" s="85" t="s">
        <v>125</v>
      </c>
      <c r="B30" s="97">
        <f>B29/B28</f>
        <v>0.43557742302267011</v>
      </c>
      <c r="L30" s="87"/>
      <c r="M30" s="81" t="s">
        <v>123</v>
      </c>
      <c r="N30" s="80">
        <f>N26-N27</f>
        <v>18.450095697272822</v>
      </c>
      <c r="O30" s="87"/>
      <c r="P30" s="89"/>
      <c r="Q30" s="88"/>
      <c r="R30" s="87"/>
      <c r="S30" s="81" t="s">
        <v>123</v>
      </c>
      <c r="T30" s="80">
        <f>T26-T27</f>
        <v>2.8202724479857548</v>
      </c>
      <c r="U30" s="87"/>
      <c r="V30" s="89"/>
      <c r="W30" s="88"/>
      <c r="X30" s="87"/>
      <c r="AA30" s="87"/>
      <c r="AD30" s="87"/>
      <c r="AE30" s="89"/>
      <c r="AF30" s="88"/>
      <c r="AH30" s="81" t="s">
        <v>123</v>
      </c>
      <c r="AI30" s="80">
        <f>AI26-AI27</f>
        <v>9.6427282336419786</v>
      </c>
      <c r="AK30" s="99" t="s">
        <v>123</v>
      </c>
      <c r="AL30" s="98">
        <f>AL26-AL27</f>
        <v>4.7418997715176676</v>
      </c>
      <c r="AN30" s="94" t="s">
        <v>130</v>
      </c>
      <c r="AO30" s="95">
        <v>11.3</v>
      </c>
      <c r="AQ30" s="91" t="s">
        <v>127</v>
      </c>
      <c r="AR30" s="90">
        <f>AVERAGE(AR20:AR29)</f>
        <v>48.348000000000006</v>
      </c>
      <c r="AT30" s="89"/>
      <c r="AU30" s="88"/>
      <c r="AW30" s="85" t="s">
        <v>125</v>
      </c>
      <c r="AX30" s="97">
        <f>AX29/AX28</f>
        <v>0.72407000894244333</v>
      </c>
      <c r="AZ30" s="85" t="s">
        <v>125</v>
      </c>
      <c r="BA30" s="84">
        <f>BA29/BA28</f>
        <v>0.1547213567509044</v>
      </c>
      <c r="BC30" s="89"/>
      <c r="BD30" s="88"/>
      <c r="BF30" s="182" t="s">
        <v>169</v>
      </c>
      <c r="BG30" s="183"/>
      <c r="BI30" s="93" t="s">
        <v>133</v>
      </c>
      <c r="BJ30" s="92">
        <v>9.42</v>
      </c>
      <c r="BL30" s="96" t="s">
        <v>140</v>
      </c>
      <c r="BM30" s="95">
        <v>119</v>
      </c>
      <c r="BO30" s="89"/>
      <c r="BP30" s="88"/>
      <c r="BQ30" s="88"/>
      <c r="BR30" s="89"/>
      <c r="BS30" s="88"/>
      <c r="BT30" s="88"/>
      <c r="BU30" s="83" t="s">
        <v>124</v>
      </c>
      <c r="BV30" s="82">
        <f>BV27+BV28</f>
        <v>8.8136773287476551</v>
      </c>
      <c r="CA30" s="185" t="s">
        <v>168</v>
      </c>
      <c r="CB30" s="186"/>
      <c r="CG30" s="83" t="s">
        <v>124</v>
      </c>
      <c r="CH30" s="82">
        <f>CH27+CH28</f>
        <v>39.899324415578846</v>
      </c>
      <c r="CJ30" s="91" t="s">
        <v>147</v>
      </c>
      <c r="CK30" s="90">
        <f>AVERAGE(CK20:CK29)</f>
        <v>27.961000000000002</v>
      </c>
      <c r="CM30" s="81" t="s">
        <v>123</v>
      </c>
      <c r="CN30" s="80">
        <f>CN26-CN27</f>
        <v>23.106638243821525</v>
      </c>
      <c r="CP30" s="89"/>
      <c r="CQ30" s="88"/>
      <c r="CR30" s="88"/>
      <c r="CS30" s="89"/>
      <c r="CT30" s="88"/>
      <c r="CV30" s="89"/>
      <c r="CW30" s="88"/>
      <c r="CY30" s="85" t="s">
        <v>125</v>
      </c>
      <c r="CZ30" s="84">
        <f>CZ29/CZ28</f>
        <v>0</v>
      </c>
      <c r="DB30" s="113" t="s">
        <v>129</v>
      </c>
      <c r="DC30" s="102">
        <v>16.3</v>
      </c>
      <c r="DE30" s="91" t="s">
        <v>127</v>
      </c>
      <c r="DF30" s="90">
        <f>AVERAGE(DF27:DF29)</f>
        <v>46.766666666666673</v>
      </c>
      <c r="DH30" s="94" t="s">
        <v>129</v>
      </c>
      <c r="DI30" s="92">
        <v>1.85</v>
      </c>
      <c r="DK30" s="85" t="s">
        <v>125</v>
      </c>
      <c r="DL30" s="97">
        <f>DL28/DL29</f>
        <v>1.2607550077507395</v>
      </c>
      <c r="DQ30" s="81" t="s">
        <v>123</v>
      </c>
      <c r="DR30" s="80">
        <f>DR26-DR27</f>
        <v>75.496342007354059</v>
      </c>
      <c r="DT30" s="85" t="s">
        <v>125</v>
      </c>
      <c r="DU30" s="84">
        <f>DU29/DU28</f>
        <v>0.24120065165993582</v>
      </c>
      <c r="EI30" s="85" t="s">
        <v>125</v>
      </c>
      <c r="EJ30" s="97">
        <f>EJ29/EJ28</f>
        <v>0.34338281820682065</v>
      </c>
      <c r="EO30" s="93" t="s">
        <v>137</v>
      </c>
      <c r="EP30" s="95">
        <v>8.1300000000000008</v>
      </c>
      <c r="ER30" s="93" t="s">
        <v>133</v>
      </c>
      <c r="ES30" s="95">
        <v>3.42</v>
      </c>
      <c r="EU30" s="89"/>
      <c r="EV30" s="88"/>
      <c r="EX30" s="89"/>
      <c r="EY30" s="88"/>
      <c r="FA30" s="185" t="s">
        <v>172</v>
      </c>
      <c r="FB30" s="186"/>
      <c r="FD30" s="81" t="s">
        <v>123</v>
      </c>
      <c r="FE30" s="80">
        <f>FE26-FE27</f>
        <v>7.0951530439130064</v>
      </c>
      <c r="FJ30" s="93" t="s">
        <v>140</v>
      </c>
      <c r="FK30" s="95">
        <v>5.5</v>
      </c>
      <c r="FM30" s="93" t="s">
        <v>140</v>
      </c>
      <c r="FN30" s="95">
        <v>9.98</v>
      </c>
      <c r="FV30" s="94" t="s">
        <v>129</v>
      </c>
      <c r="FW30" s="95">
        <v>16.5</v>
      </c>
    </row>
    <row r="31" spans="1:182" ht="15.75" thickBot="1">
      <c r="A31" s="83" t="s">
        <v>124</v>
      </c>
      <c r="B31" s="82">
        <f>B28+B29</f>
        <v>22.347155218386231</v>
      </c>
      <c r="L31" s="87"/>
      <c r="O31" s="87"/>
      <c r="P31" s="87"/>
      <c r="R31" s="87"/>
      <c r="S31" s="89"/>
      <c r="T31" s="88"/>
      <c r="U31" s="87"/>
      <c r="X31" s="87"/>
      <c r="AA31" s="87"/>
      <c r="AD31" s="87"/>
      <c r="AH31" s="89"/>
      <c r="AI31" s="88"/>
      <c r="AK31" s="89"/>
      <c r="AL31" s="88"/>
      <c r="AN31" s="111" t="s">
        <v>133</v>
      </c>
      <c r="AO31" s="110">
        <v>8.17</v>
      </c>
      <c r="AQ31" s="85" t="s">
        <v>126</v>
      </c>
      <c r="AR31" s="86">
        <f>STDEVA(AR20:AR29)</f>
        <v>14.564600768835206</v>
      </c>
      <c r="AT31" s="185" t="s">
        <v>167</v>
      </c>
      <c r="AU31" s="188"/>
      <c r="AW31" s="83" t="s">
        <v>124</v>
      </c>
      <c r="AX31" s="82">
        <f>AX28+AX29</f>
        <v>16.68708205321958</v>
      </c>
      <c r="AZ31" s="83" t="s">
        <v>124</v>
      </c>
      <c r="BA31" s="82">
        <f>BA28+BA29</f>
        <v>33.575447983127127</v>
      </c>
      <c r="BC31" s="182" t="s">
        <v>166</v>
      </c>
      <c r="BD31" s="183"/>
      <c r="BF31" s="94" t="s">
        <v>130</v>
      </c>
      <c r="BG31" s="92">
        <v>14</v>
      </c>
      <c r="BI31" s="96" t="s">
        <v>144</v>
      </c>
      <c r="BJ31" s="95">
        <v>8.5</v>
      </c>
      <c r="BL31" s="91" t="s">
        <v>127</v>
      </c>
      <c r="BM31" s="90">
        <f>AVERAGE(BM27:BM30)</f>
        <v>100.97499999999999</v>
      </c>
      <c r="BO31" s="182" t="s">
        <v>165</v>
      </c>
      <c r="BP31" s="183"/>
      <c r="BQ31" s="112"/>
      <c r="BR31" s="182" t="s">
        <v>164</v>
      </c>
      <c r="BS31" s="183"/>
      <c r="BT31" s="112"/>
      <c r="BU31" s="81" t="s">
        <v>123</v>
      </c>
      <c r="BV31" s="80">
        <f>BV27-BV28</f>
        <v>3.9238226712523434</v>
      </c>
      <c r="CA31" s="93" t="s">
        <v>133</v>
      </c>
      <c r="CB31" s="92">
        <v>32.369999999999997</v>
      </c>
      <c r="CG31" s="81" t="s">
        <v>123</v>
      </c>
      <c r="CH31" s="80">
        <f>CH27-CH28</f>
        <v>25.003175584421161</v>
      </c>
      <c r="CJ31" s="85" t="s">
        <v>126</v>
      </c>
      <c r="CK31" s="86">
        <f>STDEV(CK20:CK29)</f>
        <v>6.6319369552022627</v>
      </c>
      <c r="CP31" s="185" t="s">
        <v>163</v>
      </c>
      <c r="CQ31" s="186"/>
      <c r="CR31" s="112"/>
      <c r="CS31" s="182" t="s">
        <v>162</v>
      </c>
      <c r="CT31" s="183"/>
      <c r="CV31" s="182" t="s">
        <v>161</v>
      </c>
      <c r="CW31" s="183"/>
      <c r="CY31" s="83" t="s">
        <v>124</v>
      </c>
      <c r="CZ31" s="82">
        <f>CZ28+CZ29</f>
        <v>18</v>
      </c>
      <c r="DB31" s="93" t="s">
        <v>133</v>
      </c>
      <c r="DC31" s="92">
        <v>32.700000000000003</v>
      </c>
      <c r="DE31" s="85" t="s">
        <v>126</v>
      </c>
      <c r="DF31" s="86">
        <f>STDEV(DF27:DF29)</f>
        <v>7.6943702363047537</v>
      </c>
      <c r="DH31" s="96" t="s">
        <v>133</v>
      </c>
      <c r="DI31" s="92">
        <v>1.4</v>
      </c>
      <c r="DK31" s="83" t="s">
        <v>124</v>
      </c>
      <c r="DL31" s="82">
        <f>DL28+DL29</f>
        <v>8.2207135183411744</v>
      </c>
      <c r="DT31" s="83" t="s">
        <v>124</v>
      </c>
      <c r="DU31" s="82">
        <f>DU28+DU29</f>
        <v>153.04004034967008</v>
      </c>
      <c r="EI31" s="83" t="s">
        <v>124</v>
      </c>
      <c r="EJ31" s="82">
        <f>EJ28+EJ29</f>
        <v>4.1256778994707251</v>
      </c>
      <c r="EO31" s="93" t="s">
        <v>144</v>
      </c>
      <c r="EP31" s="95">
        <v>7.44</v>
      </c>
      <c r="ER31" s="93" t="s">
        <v>140</v>
      </c>
      <c r="ES31" s="95">
        <v>1.95</v>
      </c>
      <c r="EU31" s="185" t="s">
        <v>160</v>
      </c>
      <c r="EV31" s="186"/>
      <c r="EX31" s="185" t="s">
        <v>159</v>
      </c>
      <c r="EY31" s="186"/>
      <c r="FA31" s="94" t="s">
        <v>130</v>
      </c>
      <c r="FB31" s="95">
        <v>2</v>
      </c>
      <c r="FJ31" s="91" t="s">
        <v>127</v>
      </c>
      <c r="FK31" s="90">
        <f>AVERAGE(FK28:FK30)</f>
        <v>7.496666666666667</v>
      </c>
      <c r="FM31" s="93" t="s">
        <v>144</v>
      </c>
      <c r="FN31" s="95">
        <v>16</v>
      </c>
      <c r="FV31" s="93" t="s">
        <v>143</v>
      </c>
      <c r="FW31" s="95">
        <v>15.42</v>
      </c>
    </row>
    <row r="32" spans="1:182" ht="15.75" thickBot="1">
      <c r="A32" s="81" t="s">
        <v>123</v>
      </c>
      <c r="B32" s="80">
        <f>B28-B29</f>
        <v>8.7861781149471021</v>
      </c>
      <c r="L32" s="87"/>
      <c r="M32" s="182" t="s">
        <v>158</v>
      </c>
      <c r="N32" s="183"/>
      <c r="O32" s="87"/>
      <c r="R32" s="87"/>
      <c r="S32" s="182" t="s">
        <v>157</v>
      </c>
      <c r="T32" s="183"/>
      <c r="U32" s="87"/>
      <c r="V32" s="182" t="s">
        <v>156</v>
      </c>
      <c r="W32" s="183"/>
      <c r="X32" s="87"/>
      <c r="AA32" s="87"/>
      <c r="AD32" s="87"/>
      <c r="AH32" s="182" t="s">
        <v>155</v>
      </c>
      <c r="AI32" s="183"/>
      <c r="AK32" s="185" t="s">
        <v>154</v>
      </c>
      <c r="AL32" s="186"/>
      <c r="AN32" s="111" t="s">
        <v>143</v>
      </c>
      <c r="AO32" s="110">
        <v>11.8</v>
      </c>
      <c r="AQ32" s="85" t="s">
        <v>125</v>
      </c>
      <c r="AR32" s="97">
        <f>AR31/AR30</f>
        <v>0.30124515530808316</v>
      </c>
      <c r="AT32" s="94" t="s">
        <v>129</v>
      </c>
      <c r="AU32" s="95">
        <v>3.09</v>
      </c>
      <c r="AW32" s="81" t="s">
        <v>123</v>
      </c>
      <c r="AX32" s="80">
        <f>AX28-AX29</f>
        <v>2.6706957245581959</v>
      </c>
      <c r="AZ32" s="81" t="s">
        <v>123</v>
      </c>
      <c r="BA32" s="80">
        <f>BA28-BA29</f>
        <v>24.577885350206202</v>
      </c>
      <c r="BC32" s="93" t="s">
        <v>143</v>
      </c>
      <c r="BD32" s="95">
        <v>6.76</v>
      </c>
      <c r="BF32" s="94" t="s">
        <v>129</v>
      </c>
      <c r="BG32" s="92">
        <v>13.94</v>
      </c>
      <c r="BI32" s="96" t="s">
        <v>132</v>
      </c>
      <c r="BJ32" s="95">
        <v>6.5</v>
      </c>
      <c r="BL32" s="85" t="s">
        <v>126</v>
      </c>
      <c r="BM32" s="86">
        <f>STDEVA(BM27:BM30)</f>
        <v>18.975488575176872</v>
      </c>
      <c r="BO32" s="94" t="s">
        <v>130</v>
      </c>
      <c r="BP32" s="92">
        <v>16.600000000000001</v>
      </c>
      <c r="BQ32" s="107"/>
      <c r="BR32" s="94" t="s">
        <v>130</v>
      </c>
      <c r="BS32" s="92">
        <v>16.5</v>
      </c>
      <c r="BT32" s="107"/>
      <c r="BU32" s="89"/>
      <c r="BV32" s="88"/>
      <c r="CA32" s="96" t="s">
        <v>140</v>
      </c>
      <c r="CB32" s="95">
        <v>55</v>
      </c>
      <c r="CJ32" s="85" t="s">
        <v>125</v>
      </c>
      <c r="CK32" s="84">
        <f>CK31/CK30</f>
        <v>0.23718525643583069</v>
      </c>
      <c r="CP32" s="94" t="s">
        <v>130</v>
      </c>
      <c r="CQ32" s="95">
        <v>25</v>
      </c>
      <c r="CR32" s="108"/>
      <c r="CS32" s="94" t="s">
        <v>130</v>
      </c>
      <c r="CT32" s="95">
        <v>32.18</v>
      </c>
      <c r="CV32" s="94" t="s">
        <v>130</v>
      </c>
      <c r="CW32" s="92">
        <v>49</v>
      </c>
      <c r="CY32" s="81" t="s">
        <v>123</v>
      </c>
      <c r="CZ32" s="80">
        <f>CZ28-CZ29</f>
        <v>18</v>
      </c>
      <c r="DB32" s="96" t="s">
        <v>137</v>
      </c>
      <c r="DC32" s="95">
        <v>30</v>
      </c>
      <c r="DE32" s="85" t="s">
        <v>125</v>
      </c>
      <c r="DF32" s="84">
        <f>DF31/DF30</f>
        <v>0.1645268047677424</v>
      </c>
      <c r="DH32" s="96" t="s">
        <v>144</v>
      </c>
      <c r="DI32" s="92">
        <v>12</v>
      </c>
      <c r="DK32" s="81" t="s">
        <v>123</v>
      </c>
      <c r="DL32" s="80">
        <f>DL28-DL29</f>
        <v>0.94817537054771606</v>
      </c>
      <c r="DQ32" s="185" t="s">
        <v>184</v>
      </c>
      <c r="DR32" s="186"/>
      <c r="DT32" s="81" t="s">
        <v>123</v>
      </c>
      <c r="DU32" s="80">
        <f>DU28-DU29</f>
        <v>93.559959650329915</v>
      </c>
      <c r="EI32" s="81" t="s">
        <v>123</v>
      </c>
      <c r="EJ32" s="80">
        <f>EJ28-EJ29</f>
        <v>2.0165443227514972</v>
      </c>
      <c r="EO32" s="91" t="s">
        <v>127</v>
      </c>
      <c r="EP32" s="90">
        <f>AVERAGE(EP28:EP31)</f>
        <v>7.0225</v>
      </c>
      <c r="ER32" s="93" t="s">
        <v>144</v>
      </c>
      <c r="ES32" s="95">
        <v>1.9</v>
      </c>
      <c r="EU32" s="93" t="s">
        <v>133</v>
      </c>
      <c r="EV32" s="95">
        <v>2.7</v>
      </c>
      <c r="EX32" s="94" t="s">
        <v>130</v>
      </c>
      <c r="EY32" s="95">
        <v>2.9</v>
      </c>
      <c r="FA32" s="94" t="s">
        <v>129</v>
      </c>
      <c r="FB32" s="95">
        <v>2</v>
      </c>
      <c r="FD32" s="185" t="s">
        <v>151</v>
      </c>
      <c r="FE32" s="186"/>
      <c r="FJ32" s="85" t="s">
        <v>126</v>
      </c>
      <c r="FK32" s="86">
        <f>STDEV(FK28:FK30)</f>
        <v>2.2858331814315136</v>
      </c>
      <c r="FM32" s="91" t="s">
        <v>127</v>
      </c>
      <c r="FN32" s="90">
        <f>AVERAGE(FN28:FN31)</f>
        <v>12.1775</v>
      </c>
      <c r="FV32" s="93" t="s">
        <v>140</v>
      </c>
      <c r="FW32" s="95">
        <v>13</v>
      </c>
    </row>
    <row r="33" spans="1:179" ht="15.75" thickBot="1">
      <c r="J33" s="89"/>
      <c r="K33" s="88"/>
      <c r="L33" s="87"/>
      <c r="M33" s="96" t="s">
        <v>133</v>
      </c>
      <c r="N33" s="92">
        <v>38.869999999999997</v>
      </c>
      <c r="O33" s="87"/>
      <c r="R33" s="87"/>
      <c r="S33" s="94" t="s">
        <v>130</v>
      </c>
      <c r="T33" s="95">
        <v>4.1100000000000003</v>
      </c>
      <c r="U33" s="87"/>
      <c r="V33" s="94" t="s">
        <v>130</v>
      </c>
      <c r="W33" s="92">
        <v>10.6</v>
      </c>
      <c r="X33" s="87"/>
      <c r="AA33" s="87"/>
      <c r="AD33" s="87"/>
      <c r="AH33" s="94" t="s">
        <v>130</v>
      </c>
      <c r="AI33" s="95">
        <v>9.4700000000000006</v>
      </c>
      <c r="AK33" s="94" t="s">
        <v>130</v>
      </c>
      <c r="AL33" s="95">
        <v>7.8</v>
      </c>
      <c r="AN33" s="111" t="s">
        <v>144</v>
      </c>
      <c r="AO33" s="110">
        <v>12</v>
      </c>
      <c r="AQ33" s="83" t="s">
        <v>124</v>
      </c>
      <c r="AR33" s="82">
        <f>AR30+AR31</f>
        <v>62.912600768835212</v>
      </c>
      <c r="AT33" s="96" t="s">
        <v>133</v>
      </c>
      <c r="AU33" s="95">
        <v>3.99</v>
      </c>
      <c r="AW33" s="89"/>
      <c r="AX33" s="88"/>
      <c r="BC33" s="93" t="s">
        <v>140</v>
      </c>
      <c r="BD33" s="95">
        <v>5.93</v>
      </c>
      <c r="BF33" s="96" t="s">
        <v>143</v>
      </c>
      <c r="BG33" s="92">
        <v>15.06</v>
      </c>
      <c r="BI33" s="91" t="s">
        <v>127</v>
      </c>
      <c r="BJ33" s="90">
        <f>AVERAGE(BJ29:BJ32)</f>
        <v>7.8550000000000004</v>
      </c>
      <c r="BL33" s="85" t="s">
        <v>125</v>
      </c>
      <c r="BM33" s="84">
        <f>BM32/BM31</f>
        <v>0.1879226400116551</v>
      </c>
      <c r="BO33" s="96" t="s">
        <v>133</v>
      </c>
      <c r="BP33" s="92">
        <v>27</v>
      </c>
      <c r="BQ33" s="107"/>
      <c r="BR33" s="94" t="s">
        <v>129</v>
      </c>
      <c r="BS33" s="92">
        <v>15.5</v>
      </c>
      <c r="BT33" s="107"/>
      <c r="BU33" s="185" t="s">
        <v>150</v>
      </c>
      <c r="BV33" s="186"/>
      <c r="CA33" s="96" t="s">
        <v>144</v>
      </c>
      <c r="CB33" s="95">
        <v>55</v>
      </c>
      <c r="CJ33" s="83" t="s">
        <v>124</v>
      </c>
      <c r="CK33" s="82">
        <f>CK30+CK31</f>
        <v>34.592936955202262</v>
      </c>
      <c r="CP33" s="96" t="s">
        <v>132</v>
      </c>
      <c r="CQ33" s="95">
        <v>23.6</v>
      </c>
      <c r="CR33" s="108"/>
      <c r="CS33" s="93" t="s">
        <v>137</v>
      </c>
      <c r="CT33" s="95"/>
      <c r="CV33" s="94" t="s">
        <v>129</v>
      </c>
      <c r="CW33" s="95">
        <v>27.99</v>
      </c>
      <c r="DB33" s="103" t="s">
        <v>144</v>
      </c>
      <c r="DC33" s="102">
        <v>16.600000000000001</v>
      </c>
      <c r="DE33" s="83" t="s">
        <v>124</v>
      </c>
      <c r="DF33" s="82">
        <f>DF30+DF31</f>
        <v>54.461036902971429</v>
      </c>
      <c r="DH33" s="91" t="s">
        <v>127</v>
      </c>
      <c r="DI33" s="90">
        <f>AVERAGE(DI29:DI32)</f>
        <v>10.0625</v>
      </c>
      <c r="DK33" s="89"/>
      <c r="DL33" s="88"/>
      <c r="DQ33" s="93" t="s">
        <v>143</v>
      </c>
      <c r="DR33" s="95">
        <v>79.099999999999994</v>
      </c>
      <c r="DT33" s="89"/>
      <c r="DU33" s="88"/>
      <c r="EI33" s="89"/>
      <c r="EJ33" s="88"/>
      <c r="EL33" s="79"/>
      <c r="EO33" s="85" t="s">
        <v>126</v>
      </c>
      <c r="EP33" s="86">
        <f>STDEV(EP28:EP31)</f>
        <v>2.0784990578139153</v>
      </c>
      <c r="ER33" s="91" t="s">
        <v>127</v>
      </c>
      <c r="ES33" s="90">
        <f>AVERAGE(ES29:ES32)</f>
        <v>2.4449999999999998</v>
      </c>
      <c r="EU33" s="93" t="s">
        <v>137</v>
      </c>
      <c r="EV33" s="95">
        <v>1.62</v>
      </c>
      <c r="EX33" s="93" t="s">
        <v>143</v>
      </c>
      <c r="EY33" s="95">
        <v>3.78</v>
      </c>
      <c r="FA33" s="93" t="s">
        <v>133</v>
      </c>
      <c r="FB33" s="95">
        <v>2.5</v>
      </c>
      <c r="FD33" s="94" t="s">
        <v>130</v>
      </c>
      <c r="FE33" s="95">
        <v>8.5</v>
      </c>
      <c r="FJ33" s="85" t="s">
        <v>125</v>
      </c>
      <c r="FK33" s="84">
        <f>FK32/FK31</f>
        <v>0.3049132745351063</v>
      </c>
      <c r="FM33" s="85" t="s">
        <v>126</v>
      </c>
      <c r="FN33" s="86">
        <f>STDEV(FN28:FN31)</f>
        <v>2.949987288108209</v>
      </c>
      <c r="FV33" s="93" t="s">
        <v>144</v>
      </c>
      <c r="FW33" s="95">
        <v>15.47</v>
      </c>
    </row>
    <row r="34" spans="1:179" ht="15.75" thickBot="1">
      <c r="A34" s="182" t="s">
        <v>149</v>
      </c>
      <c r="B34" s="183"/>
      <c r="D34" s="182" t="s">
        <v>148</v>
      </c>
      <c r="E34" s="183"/>
      <c r="L34" s="87"/>
      <c r="M34" s="96" t="s">
        <v>144</v>
      </c>
      <c r="N34" s="95">
        <v>43</v>
      </c>
      <c r="O34" s="87"/>
      <c r="R34" s="87"/>
      <c r="S34" s="94" t="s">
        <v>129</v>
      </c>
      <c r="T34" s="95">
        <v>3.4</v>
      </c>
      <c r="U34" s="87"/>
      <c r="V34" s="94" t="s">
        <v>129</v>
      </c>
      <c r="W34" s="92">
        <v>5.99</v>
      </c>
      <c r="X34" s="87"/>
      <c r="AA34" s="87"/>
      <c r="AD34" s="87"/>
      <c r="AH34" s="94" t="s">
        <v>129</v>
      </c>
      <c r="AI34" s="95">
        <v>13.3</v>
      </c>
      <c r="AK34" s="103" t="s">
        <v>133</v>
      </c>
      <c r="AL34" s="102">
        <v>24.62</v>
      </c>
      <c r="AN34" s="109" t="s">
        <v>147</v>
      </c>
      <c r="AO34" s="90">
        <f>AVERAGE(AO30:AO33)</f>
        <v>10.817499999999999</v>
      </c>
      <c r="AQ34" s="81" t="s">
        <v>123</v>
      </c>
      <c r="AR34" s="80">
        <f>AR30-AR31</f>
        <v>33.7833992311648</v>
      </c>
      <c r="AT34" s="96" t="s">
        <v>144</v>
      </c>
      <c r="AU34" s="95">
        <v>2.6</v>
      </c>
      <c r="AW34" s="182" t="s">
        <v>153</v>
      </c>
      <c r="AX34" s="184"/>
      <c r="BC34" s="93" t="s">
        <v>144</v>
      </c>
      <c r="BD34" s="95">
        <v>4.49</v>
      </c>
      <c r="BF34" s="96" t="s">
        <v>137</v>
      </c>
      <c r="BG34" s="95">
        <v>11.14</v>
      </c>
      <c r="BI34" s="85" t="s">
        <v>126</v>
      </c>
      <c r="BJ34" s="86">
        <f>STDEVA(BJ29:BJ32)</f>
        <v>1.3456473039643992</v>
      </c>
      <c r="BL34" s="83" t="s">
        <v>124</v>
      </c>
      <c r="BM34" s="82">
        <f>BM31+BM32</f>
        <v>119.95048857517686</v>
      </c>
      <c r="BO34" s="96" t="s">
        <v>144</v>
      </c>
      <c r="BP34" s="92">
        <v>19</v>
      </c>
      <c r="BQ34" s="107"/>
      <c r="BR34" s="96" t="s">
        <v>137</v>
      </c>
      <c r="BS34" s="92">
        <v>19.25</v>
      </c>
      <c r="BT34" s="107"/>
      <c r="BU34" s="94" t="s">
        <v>130</v>
      </c>
      <c r="BV34" s="95">
        <v>4.47</v>
      </c>
      <c r="CA34" s="96" t="s">
        <v>132</v>
      </c>
      <c r="CB34" s="95">
        <v>56</v>
      </c>
      <c r="CJ34" s="81" t="s">
        <v>123</v>
      </c>
      <c r="CK34" s="80">
        <f>CK30-CK31</f>
        <v>21.329063044797739</v>
      </c>
      <c r="CP34" s="96" t="s">
        <v>128</v>
      </c>
      <c r="CQ34" s="95">
        <v>23.6</v>
      </c>
      <c r="CR34" s="108"/>
      <c r="CS34" s="93" t="s">
        <v>128</v>
      </c>
      <c r="CT34" s="95">
        <v>55.4</v>
      </c>
      <c r="CV34" s="93" t="s">
        <v>144</v>
      </c>
      <c r="CW34" s="95">
        <v>35.99</v>
      </c>
      <c r="CY34" s="195" t="s">
        <v>182</v>
      </c>
      <c r="CZ34" s="196"/>
      <c r="DB34" s="91" t="s">
        <v>127</v>
      </c>
      <c r="DC34" s="90">
        <f>AVERAGE(DC29:DC33)</f>
        <v>25.112000000000002</v>
      </c>
      <c r="DE34" s="81" t="s">
        <v>123</v>
      </c>
      <c r="DF34" s="80">
        <f>DF30-DF31</f>
        <v>39.072296430361916</v>
      </c>
      <c r="DH34" s="85" t="s">
        <v>126</v>
      </c>
      <c r="DI34" s="86">
        <f>STDEV(DI29:DI32)</f>
        <v>11.096048470814585</v>
      </c>
      <c r="DK34" s="182" t="s">
        <v>146</v>
      </c>
      <c r="DL34" s="183"/>
      <c r="DQ34" s="93" t="s">
        <v>140</v>
      </c>
      <c r="DR34" s="95">
        <v>55</v>
      </c>
      <c r="EI34" s="182" t="s">
        <v>152</v>
      </c>
      <c r="EJ34" s="183"/>
      <c r="EO34" s="85" t="s">
        <v>125</v>
      </c>
      <c r="EP34" s="84">
        <f>EP33/EP32</f>
        <v>0.29597708192437383</v>
      </c>
      <c r="ER34" s="85" t="s">
        <v>126</v>
      </c>
      <c r="ES34" s="86">
        <f>STDEV(ES29:ES32)</f>
        <v>0.70637572627226275</v>
      </c>
      <c r="EU34" s="93" t="s">
        <v>144</v>
      </c>
      <c r="EV34" s="95">
        <v>2.0499999999999998</v>
      </c>
      <c r="EX34" s="93" t="s">
        <v>140</v>
      </c>
      <c r="EY34" s="95">
        <v>2.4</v>
      </c>
      <c r="FA34" s="93" t="s">
        <v>137</v>
      </c>
      <c r="FB34" s="95">
        <v>3.15</v>
      </c>
      <c r="FD34" s="94" t="s">
        <v>129</v>
      </c>
      <c r="FE34" s="95">
        <v>7.99</v>
      </c>
      <c r="FJ34" s="83" t="s">
        <v>124</v>
      </c>
      <c r="FK34" s="82">
        <f>FK31+FK32</f>
        <v>9.7824998480981797</v>
      </c>
      <c r="FM34" s="85" t="s">
        <v>125</v>
      </c>
      <c r="FN34" s="84">
        <f>FN33/FN32</f>
        <v>0.24224900744062483</v>
      </c>
      <c r="FV34" s="91" t="s">
        <v>127</v>
      </c>
      <c r="FW34" s="90">
        <f>AVERAGE(FW29:FW33)</f>
        <v>15.478</v>
      </c>
    </row>
    <row r="35" spans="1:179" ht="13.5" thickBot="1">
      <c r="A35" s="94" t="s">
        <v>130</v>
      </c>
      <c r="B35" s="95">
        <v>12.14</v>
      </c>
      <c r="D35" s="94" t="s">
        <v>129</v>
      </c>
      <c r="E35" s="95">
        <v>16.98</v>
      </c>
      <c r="L35" s="87"/>
      <c r="M35" s="96" t="s">
        <v>132</v>
      </c>
      <c r="N35" s="95">
        <v>32.5</v>
      </c>
      <c r="O35" s="87"/>
      <c r="R35" s="87"/>
      <c r="S35" s="96" t="s">
        <v>133</v>
      </c>
      <c r="T35" s="95">
        <v>2.95</v>
      </c>
      <c r="U35" s="87"/>
      <c r="V35" s="96" t="s">
        <v>132</v>
      </c>
      <c r="W35" s="92">
        <v>9</v>
      </c>
      <c r="X35" s="87"/>
      <c r="AA35" s="87"/>
      <c r="AD35" s="87"/>
      <c r="AH35" s="96" t="s">
        <v>133</v>
      </c>
      <c r="AI35" s="95">
        <v>18</v>
      </c>
      <c r="AK35" s="96" t="s">
        <v>143</v>
      </c>
      <c r="AL35" s="95">
        <v>14.13</v>
      </c>
      <c r="AN35" s="85" t="s">
        <v>126</v>
      </c>
      <c r="AO35" s="86">
        <f>STDEVA(AO30:AO33)</f>
        <v>1.7893830407899511</v>
      </c>
      <c r="AQ35" s="89"/>
      <c r="AR35" s="88"/>
      <c r="AT35" s="96" t="s">
        <v>132</v>
      </c>
      <c r="AU35" s="95">
        <v>3.4</v>
      </c>
      <c r="AW35" s="94" t="s">
        <v>130</v>
      </c>
      <c r="AX35" s="92">
        <v>5.01</v>
      </c>
      <c r="BC35" s="93" t="s">
        <v>139</v>
      </c>
      <c r="BD35" s="95">
        <v>8.81</v>
      </c>
      <c r="BF35" s="96" t="s">
        <v>144</v>
      </c>
      <c r="BG35" s="95">
        <v>13.65</v>
      </c>
      <c r="BI35" s="85" t="s">
        <v>125</v>
      </c>
      <c r="BJ35" s="84">
        <f>BJ34/BJ33</f>
        <v>0.17131092348369181</v>
      </c>
      <c r="BL35" s="81" t="s">
        <v>123</v>
      </c>
      <c r="BM35" s="80">
        <f>BM31-BM32</f>
        <v>81.999511424823126</v>
      </c>
      <c r="BO35" s="96" t="s">
        <v>132</v>
      </c>
      <c r="BP35" s="95">
        <v>18.8</v>
      </c>
      <c r="BQ35" s="108"/>
      <c r="BR35" s="96" t="s">
        <v>132</v>
      </c>
      <c r="BS35" s="92">
        <v>16.78</v>
      </c>
      <c r="BT35" s="107"/>
      <c r="BU35" s="93" t="s">
        <v>143</v>
      </c>
      <c r="BV35" s="95">
        <v>4.5999999999999996</v>
      </c>
      <c r="CA35" s="91" t="s">
        <v>127</v>
      </c>
      <c r="CB35" s="90">
        <f>AVERAGE(CB31:CB34)</f>
        <v>49.592500000000001</v>
      </c>
      <c r="CP35" s="91" t="s">
        <v>127</v>
      </c>
      <c r="CQ35" s="90">
        <f>AVERAGE(CQ32:CQ34)</f>
        <v>24.066666666666666</v>
      </c>
      <c r="CR35" s="106"/>
      <c r="CS35" s="93" t="s">
        <v>139</v>
      </c>
      <c r="CT35" s="95">
        <v>37.9</v>
      </c>
      <c r="CV35" s="93" t="s">
        <v>132</v>
      </c>
      <c r="CW35" s="95">
        <v>38.299999999999997</v>
      </c>
      <c r="CY35" s="111" t="s">
        <v>130</v>
      </c>
      <c r="CZ35" s="137">
        <v>18</v>
      </c>
      <c r="DB35" s="85" t="s">
        <v>126</v>
      </c>
      <c r="DC35" s="86">
        <f>STDEV(DC29:DC33)</f>
        <v>7.9855945301524045</v>
      </c>
      <c r="DH35" s="85" t="s">
        <v>125</v>
      </c>
      <c r="DI35" s="97">
        <f>DI34/DI33</f>
        <v>1.1027128915095239</v>
      </c>
      <c r="DK35" s="94" t="s">
        <v>130</v>
      </c>
      <c r="DL35" s="95">
        <v>3.84</v>
      </c>
      <c r="DQ35" s="93" t="s">
        <v>137</v>
      </c>
      <c r="DR35" s="95">
        <v>96.5</v>
      </c>
      <c r="EI35" s="94" t="s">
        <v>130</v>
      </c>
      <c r="EJ35" s="95">
        <v>2.37</v>
      </c>
      <c r="EO35" s="83" t="s">
        <v>124</v>
      </c>
      <c r="EP35" s="82">
        <f>EP32+EP33</f>
        <v>9.1009990578139153</v>
      </c>
      <c r="ER35" s="85" t="s">
        <v>125</v>
      </c>
      <c r="ES35" s="84">
        <f>ES34/ES33</f>
        <v>0.28890622751421791</v>
      </c>
      <c r="EU35" s="93" t="s">
        <v>132</v>
      </c>
      <c r="EV35" s="95">
        <v>2.97</v>
      </c>
      <c r="EX35" s="93" t="s">
        <v>144</v>
      </c>
      <c r="EY35" s="95">
        <v>4.43</v>
      </c>
      <c r="FA35" s="93" t="s">
        <v>144</v>
      </c>
      <c r="FB35" s="95">
        <v>2.17</v>
      </c>
      <c r="FD35" s="93" t="s">
        <v>133</v>
      </c>
      <c r="FE35" s="95">
        <v>7.5</v>
      </c>
      <c r="FJ35" s="81" t="s">
        <v>123</v>
      </c>
      <c r="FK35" s="80">
        <f>FK31-FK32</f>
        <v>5.2108334852351534</v>
      </c>
      <c r="FM35" s="83" t="s">
        <v>124</v>
      </c>
      <c r="FN35" s="82">
        <f>FN32+FN33</f>
        <v>15.12748728810821</v>
      </c>
      <c r="FV35" s="85" t="s">
        <v>126</v>
      </c>
      <c r="FW35" s="86">
        <f>STDEV(FW29:FW33)</f>
        <v>1.5414992701911994</v>
      </c>
    </row>
    <row r="36" spans="1:179" ht="15.75" thickBot="1">
      <c r="A36" s="94" t="s">
        <v>129</v>
      </c>
      <c r="B36" s="95">
        <v>12.25</v>
      </c>
      <c r="D36" s="93" t="s">
        <v>143</v>
      </c>
      <c r="E36" s="95">
        <v>18.420000000000002</v>
      </c>
      <c r="L36" s="87"/>
      <c r="M36" s="96" t="s">
        <v>128</v>
      </c>
      <c r="N36" s="95">
        <v>37.9</v>
      </c>
      <c r="O36" s="87"/>
      <c r="R36" s="87"/>
      <c r="S36" s="96" t="s">
        <v>132</v>
      </c>
      <c r="T36" s="95">
        <v>3.9</v>
      </c>
      <c r="U36" s="87"/>
      <c r="V36" s="96" t="s">
        <v>128</v>
      </c>
      <c r="W36" s="92">
        <v>6.9</v>
      </c>
      <c r="X36" s="87"/>
      <c r="AA36" s="87"/>
      <c r="AD36" s="87"/>
      <c r="AH36" s="96" t="s">
        <v>144</v>
      </c>
      <c r="AI36" s="95">
        <v>9.9</v>
      </c>
      <c r="AK36" s="96" t="s">
        <v>132</v>
      </c>
      <c r="AL36" s="95">
        <v>11</v>
      </c>
      <c r="AN36" s="85" t="s">
        <v>125</v>
      </c>
      <c r="AO36" s="84">
        <f>AO35/AO34</f>
        <v>0.1654155803827087</v>
      </c>
      <c r="AQ36" s="182" t="s">
        <v>145</v>
      </c>
      <c r="AR36" s="183"/>
      <c r="AT36" s="91" t="s">
        <v>127</v>
      </c>
      <c r="AU36" s="90">
        <f>AVERAGE(AU32:AU35)</f>
        <v>3.27</v>
      </c>
      <c r="AW36" s="94" t="s">
        <v>129</v>
      </c>
      <c r="AX36" s="92">
        <v>5.0999999999999996</v>
      </c>
      <c r="BC36" s="91" t="s">
        <v>127</v>
      </c>
      <c r="BD36" s="90">
        <f>AVERAGE(BD32:BD35)</f>
        <v>6.4975000000000005</v>
      </c>
      <c r="BF36" s="91" t="s">
        <v>127</v>
      </c>
      <c r="BG36" s="90">
        <f>AVERAGE(BG31:BG35)</f>
        <v>13.558000000000002</v>
      </c>
      <c r="BI36" s="83" t="s">
        <v>124</v>
      </c>
      <c r="BJ36" s="82">
        <f>BJ33+BJ34</f>
        <v>9.2006473039644003</v>
      </c>
      <c r="BO36" s="91" t="s">
        <v>127</v>
      </c>
      <c r="BP36" s="90">
        <f>AVERAGE(BP32:BP35)</f>
        <v>20.350000000000001</v>
      </c>
      <c r="BQ36" s="106"/>
      <c r="BR36" s="96" t="s">
        <v>128</v>
      </c>
      <c r="BS36" s="92">
        <v>12.6</v>
      </c>
      <c r="BT36" s="107"/>
      <c r="BU36" s="93" t="s">
        <v>137</v>
      </c>
      <c r="BV36" s="95">
        <v>7</v>
      </c>
      <c r="CA36" s="85" t="s">
        <v>126</v>
      </c>
      <c r="CB36" s="86">
        <f>STDEV(CB31:CB34)</f>
        <v>11.491339855154683</v>
      </c>
      <c r="CP36" s="85" t="s">
        <v>126</v>
      </c>
      <c r="CQ36" s="86">
        <f>STDEV(CQ32:CQ34)</f>
        <v>0.80829037686547522</v>
      </c>
      <c r="CR36" s="105"/>
      <c r="CS36" s="91" t="s">
        <v>127</v>
      </c>
      <c r="CT36" s="90">
        <f>AVERAGE(CT32:CT35)</f>
        <v>41.826666666666661</v>
      </c>
      <c r="CV36" s="93" t="s">
        <v>128</v>
      </c>
      <c r="CW36" s="95">
        <v>44.5</v>
      </c>
      <c r="CY36" s="111" t="s">
        <v>129</v>
      </c>
      <c r="CZ36" s="137">
        <v>12.94</v>
      </c>
      <c r="DB36" s="85" t="s">
        <v>125</v>
      </c>
      <c r="DC36" s="97">
        <f>DC35/DC34</f>
        <v>0.31799914503633336</v>
      </c>
      <c r="DH36" s="83" t="s">
        <v>124</v>
      </c>
      <c r="DI36" s="82">
        <f>DI33+DI34</f>
        <v>21.158548470814587</v>
      </c>
      <c r="DK36" s="94" t="s">
        <v>129</v>
      </c>
      <c r="DL36" s="95">
        <v>2.79</v>
      </c>
      <c r="DQ36" s="91" t="s">
        <v>127</v>
      </c>
      <c r="DR36" s="90">
        <f>AVERAGE(DR33:DR35)</f>
        <v>76.86666666666666</v>
      </c>
      <c r="EI36" s="93" t="s">
        <v>133</v>
      </c>
      <c r="EJ36" s="95">
        <v>4</v>
      </c>
      <c r="EO36" s="81" t="s">
        <v>123</v>
      </c>
      <c r="EP36" s="80">
        <f>EP32-EP33</f>
        <v>4.9440009421860847</v>
      </c>
      <c r="ER36" s="83" t="s">
        <v>124</v>
      </c>
      <c r="ES36" s="82">
        <f>ES33+ES34</f>
        <v>3.1513757262722626</v>
      </c>
      <c r="EU36" s="93" t="s">
        <v>128</v>
      </c>
      <c r="EV36" s="95">
        <v>2.85</v>
      </c>
      <c r="EX36" s="93" t="s">
        <v>132</v>
      </c>
      <c r="EY36" s="95">
        <v>2.5</v>
      </c>
      <c r="FA36" s="91" t="s">
        <v>127</v>
      </c>
      <c r="FB36" s="90">
        <f>AVERAGE(FB31:FB35)</f>
        <v>2.3639999999999999</v>
      </c>
      <c r="FD36" s="93" t="s">
        <v>143</v>
      </c>
      <c r="FE36" s="95">
        <v>7.55</v>
      </c>
      <c r="FM36" s="81" t="s">
        <v>123</v>
      </c>
      <c r="FN36" s="80">
        <f>FN32-FN33</f>
        <v>9.2275127118917908</v>
      </c>
      <c r="FV36" s="85" t="s">
        <v>125</v>
      </c>
      <c r="FW36" s="84">
        <f>FW35/FW34</f>
        <v>9.9592923516681697E-2</v>
      </c>
    </row>
    <row r="37" spans="1:179" ht="13.5" thickBot="1">
      <c r="A37" s="93" t="s">
        <v>143</v>
      </c>
      <c r="B37" s="95">
        <v>10.15</v>
      </c>
      <c r="D37" s="93" t="s">
        <v>137</v>
      </c>
      <c r="E37" s="95">
        <v>17.86</v>
      </c>
      <c r="L37" s="87"/>
      <c r="M37" s="91" t="s">
        <v>127</v>
      </c>
      <c r="N37" s="90">
        <f>AVERAGE(N33:N36)</f>
        <v>38.067500000000003</v>
      </c>
      <c r="O37" s="87"/>
      <c r="R37" s="87"/>
      <c r="S37" s="96" t="s">
        <v>128</v>
      </c>
      <c r="T37" s="95">
        <v>4.5999999999999996</v>
      </c>
      <c r="U37" s="87"/>
      <c r="V37" s="91" t="s">
        <v>127</v>
      </c>
      <c r="W37" s="90">
        <f>AVERAGE(W33:W36)</f>
        <v>8.1225000000000005</v>
      </c>
      <c r="X37" s="87"/>
      <c r="AA37" s="87"/>
      <c r="AD37" s="87"/>
      <c r="AH37" s="96" t="s">
        <v>132</v>
      </c>
      <c r="AI37" s="95">
        <v>15.9</v>
      </c>
      <c r="AK37" s="96" t="s">
        <v>128</v>
      </c>
      <c r="AL37" s="95">
        <v>6.5</v>
      </c>
      <c r="AN37" s="83" t="s">
        <v>124</v>
      </c>
      <c r="AO37" s="82">
        <f>AO34+AO35</f>
        <v>12.606883040789951</v>
      </c>
      <c r="AQ37" s="94" t="s">
        <v>130</v>
      </c>
      <c r="AR37" s="95">
        <v>38</v>
      </c>
      <c r="AT37" s="85" t="s">
        <v>126</v>
      </c>
      <c r="AU37" s="86">
        <f>STDEVA(AU32:AU35)</f>
        <v>0.58212255296171778</v>
      </c>
      <c r="AW37" s="93" t="s">
        <v>133</v>
      </c>
      <c r="AX37" s="92">
        <v>2.2000000000000002</v>
      </c>
      <c r="BC37" s="85" t="s">
        <v>126</v>
      </c>
      <c r="BD37" s="86">
        <f>STDEVA(BD32:BD35)</f>
        <v>1.8045013161535741</v>
      </c>
      <c r="BF37" s="85" t="s">
        <v>126</v>
      </c>
      <c r="BG37" s="86">
        <f>STDEVA(BG31:BG35)</f>
        <v>1.4536574562117446</v>
      </c>
      <c r="BI37" s="81" t="s">
        <v>123</v>
      </c>
      <c r="BJ37" s="80">
        <f>BJ33-BJ34</f>
        <v>6.5093526960356014</v>
      </c>
      <c r="BO37" s="85" t="s">
        <v>126</v>
      </c>
      <c r="BP37" s="86">
        <f>STDEVA(BP32:BP35)</f>
        <v>4.564719779643279</v>
      </c>
      <c r="BQ37" s="105"/>
      <c r="BR37" s="91" t="s">
        <v>127</v>
      </c>
      <c r="BS37" s="90">
        <f>AVERAGE(BS32:BS36)</f>
        <v>16.125999999999998</v>
      </c>
      <c r="BT37" s="106"/>
      <c r="BU37" s="93" t="s">
        <v>132</v>
      </c>
      <c r="BV37" s="95">
        <v>8.73</v>
      </c>
      <c r="CA37" s="85" t="s">
        <v>125</v>
      </c>
      <c r="CB37" s="84">
        <f>CB36/CB35</f>
        <v>0.23171527660744431</v>
      </c>
      <c r="CP37" s="85" t="s">
        <v>125</v>
      </c>
      <c r="CQ37" s="84">
        <f>CQ36/CQ35</f>
        <v>3.3585472722942183E-2</v>
      </c>
      <c r="CR37" s="104"/>
      <c r="CS37" s="85" t="s">
        <v>126</v>
      </c>
      <c r="CT37" s="86">
        <f>STDEV(CT32:CT35)</f>
        <v>12.097773899909608</v>
      </c>
      <c r="CV37" s="91" t="s">
        <v>127</v>
      </c>
      <c r="CW37" s="90">
        <f>AVERAGE(CW32:CW36)</f>
        <v>39.155999999999992</v>
      </c>
      <c r="CY37" s="138" t="s">
        <v>133</v>
      </c>
      <c r="CZ37" s="139">
        <v>18</v>
      </c>
      <c r="DB37" s="83" t="s">
        <v>124</v>
      </c>
      <c r="DC37" s="82">
        <f>DC34+DC35</f>
        <v>33.097594530152406</v>
      </c>
      <c r="DH37" s="81" t="s">
        <v>123</v>
      </c>
      <c r="DI37" s="80">
        <f>DI33-DI34</f>
        <v>-1.0335484708145852</v>
      </c>
      <c r="DK37" s="93" t="s">
        <v>133</v>
      </c>
      <c r="DL37" s="95">
        <v>3.35</v>
      </c>
      <c r="DQ37" s="85" t="s">
        <v>126</v>
      </c>
      <c r="DR37" s="86">
        <f>STDEV(DR33:DR35)</f>
        <v>20.839945617331431</v>
      </c>
      <c r="EI37" s="93" t="s">
        <v>137</v>
      </c>
      <c r="EJ37" s="95">
        <v>2.99</v>
      </c>
      <c r="ER37" s="81" t="s">
        <v>123</v>
      </c>
      <c r="ES37" s="80">
        <f>ES33-ES34</f>
        <v>1.7386242737277371</v>
      </c>
      <c r="EU37" s="91" t="s">
        <v>127</v>
      </c>
      <c r="EV37" s="90">
        <f>AVERAGE(EV32:EV36)</f>
        <v>2.4379999999999997</v>
      </c>
      <c r="EX37" s="91" t="s">
        <v>127</v>
      </c>
      <c r="EY37" s="90">
        <f>AVERAGE(EY32:EY36)</f>
        <v>3.2019999999999995</v>
      </c>
      <c r="FA37" s="85" t="s">
        <v>126</v>
      </c>
      <c r="FB37" s="86">
        <f>STDEV(FB31:FB35)</f>
        <v>0.48448942196914874</v>
      </c>
      <c r="FD37" s="93" t="s">
        <v>137</v>
      </c>
      <c r="FE37" s="95">
        <v>11</v>
      </c>
      <c r="FV37" s="83" t="s">
        <v>124</v>
      </c>
      <c r="FW37" s="82">
        <f>FW34+FW35</f>
        <v>17.019499270191201</v>
      </c>
    </row>
    <row r="38" spans="1:179" ht="13.5" thickBot="1">
      <c r="A38" s="93" t="s">
        <v>144</v>
      </c>
      <c r="B38" s="95">
        <v>21.9</v>
      </c>
      <c r="D38" s="93" t="s">
        <v>140</v>
      </c>
      <c r="E38" s="95">
        <v>12</v>
      </c>
      <c r="L38" s="87"/>
      <c r="M38" s="85" t="s">
        <v>126</v>
      </c>
      <c r="N38" s="86">
        <f>STDEVA(N33:N36)</f>
        <v>4.3204426856515523</v>
      </c>
      <c r="O38" s="87"/>
      <c r="R38" s="87"/>
      <c r="S38" s="91" t="s">
        <v>127</v>
      </c>
      <c r="T38" s="90">
        <f>AVERAGE(T33:T37)</f>
        <v>3.7920000000000003</v>
      </c>
      <c r="U38" s="87"/>
      <c r="V38" s="85" t="s">
        <v>126</v>
      </c>
      <c r="W38" s="86">
        <f>STDEVA(W33:W36)</f>
        <v>2.0776649553444986</v>
      </c>
      <c r="X38" s="87"/>
      <c r="AA38" s="87"/>
      <c r="AD38" s="87"/>
      <c r="AH38" s="96" t="s">
        <v>128</v>
      </c>
      <c r="AI38" s="95">
        <v>12.04</v>
      </c>
      <c r="AK38" s="91" t="s">
        <v>127</v>
      </c>
      <c r="AL38" s="90">
        <f>AVERAGE(AL33:AL37)</f>
        <v>12.810000000000002</v>
      </c>
      <c r="AN38" s="81" t="s">
        <v>123</v>
      </c>
      <c r="AO38" s="80">
        <f>AO34-AO35</f>
        <v>9.0281169592100472</v>
      </c>
      <c r="AQ38" s="96" t="s">
        <v>133</v>
      </c>
      <c r="AR38" s="95">
        <v>42.37</v>
      </c>
      <c r="AT38" s="85" t="s">
        <v>125</v>
      </c>
      <c r="AU38" s="84">
        <f>AU37/AU36</f>
        <v>0.17801912934609107</v>
      </c>
      <c r="AW38" s="103" t="s">
        <v>137</v>
      </c>
      <c r="AX38" s="102">
        <v>12.51</v>
      </c>
      <c r="BC38" s="85" t="s">
        <v>125</v>
      </c>
      <c r="BD38" s="84">
        <f>BD37/BD36</f>
        <v>0.27772240340955351</v>
      </c>
      <c r="BF38" s="85" t="s">
        <v>125</v>
      </c>
      <c r="BG38" s="84">
        <f>BG37/BG36</f>
        <v>0.10721769112050041</v>
      </c>
      <c r="BO38" s="85" t="s">
        <v>125</v>
      </c>
      <c r="BP38" s="84">
        <f>BP37/BP36</f>
        <v>0.22431055428222499</v>
      </c>
      <c r="BQ38" s="104"/>
      <c r="BR38" s="85" t="s">
        <v>126</v>
      </c>
      <c r="BS38" s="86">
        <f>STDEVA(BS32:BS36)</f>
        <v>2.4058013218052912</v>
      </c>
      <c r="BT38" s="105"/>
      <c r="BU38" s="93" t="s">
        <v>128</v>
      </c>
      <c r="BV38" s="95">
        <v>5.5</v>
      </c>
      <c r="CA38" s="83" t="s">
        <v>124</v>
      </c>
      <c r="CB38" s="82">
        <f>CB35+CB36</f>
        <v>61.083839855154686</v>
      </c>
      <c r="CP38" s="83" t="s">
        <v>124</v>
      </c>
      <c r="CQ38" s="82">
        <f>CQ35+CQ36</f>
        <v>24.874957043532142</v>
      </c>
      <c r="CR38" s="88"/>
      <c r="CS38" s="85" t="s">
        <v>125</v>
      </c>
      <c r="CT38" s="84">
        <f>CT37/CT36</f>
        <v>0.28923590771221575</v>
      </c>
      <c r="CV38" s="85" t="s">
        <v>126</v>
      </c>
      <c r="CW38" s="86">
        <f>STDEV(CW32:CW36)</f>
        <v>8.0761766944514282</v>
      </c>
      <c r="CY38" s="140" t="s">
        <v>127</v>
      </c>
      <c r="CZ38" s="141">
        <f>AVERAGE(CZ35:CZ37)</f>
        <v>16.313333333333333</v>
      </c>
      <c r="DB38" s="81" t="s">
        <v>123</v>
      </c>
      <c r="DC38" s="80">
        <f>DC34-DC35</f>
        <v>17.126405469847597</v>
      </c>
      <c r="DH38" s="89"/>
      <c r="DI38" s="88"/>
      <c r="DK38" s="103" t="s">
        <v>137</v>
      </c>
      <c r="DL38" s="102">
        <v>2.2799999999999998</v>
      </c>
      <c r="DQ38" s="85" t="s">
        <v>125</v>
      </c>
      <c r="DR38" s="84">
        <f>DR37/DR36</f>
        <v>0.27111811297482347</v>
      </c>
      <c r="EC38" s="79"/>
      <c r="ED38" s="79"/>
      <c r="EI38" s="93" t="s">
        <v>144</v>
      </c>
      <c r="EJ38" s="95">
        <v>3.5</v>
      </c>
      <c r="EU38" s="85" t="s">
        <v>126</v>
      </c>
      <c r="EV38" s="86">
        <f>STDEV(EV32:EV36)</f>
        <v>0.57902504263632859</v>
      </c>
      <c r="EX38" s="85" t="s">
        <v>126</v>
      </c>
      <c r="EY38" s="86">
        <f>STDEV(EY32:EY36)</f>
        <v>0.87596803594651973</v>
      </c>
      <c r="FA38" s="85" t="s">
        <v>125</v>
      </c>
      <c r="FB38" s="84">
        <f>FB37/FB36</f>
        <v>0.20494476394634042</v>
      </c>
      <c r="FD38" s="93" t="s">
        <v>144</v>
      </c>
      <c r="FE38" s="95">
        <v>10.8</v>
      </c>
      <c r="FV38" s="81" t="s">
        <v>123</v>
      </c>
      <c r="FW38" s="80">
        <f>FW34-FW35</f>
        <v>13.936500729808801</v>
      </c>
    </row>
    <row r="39" spans="1:179" ht="15.75" thickBot="1">
      <c r="A39" s="93" t="s">
        <v>132</v>
      </c>
      <c r="B39" s="95">
        <v>15.5</v>
      </c>
      <c r="D39" s="91" t="s">
        <v>127</v>
      </c>
      <c r="E39" s="90">
        <f>AVERAGE(E35:E38)</f>
        <v>16.315000000000001</v>
      </c>
      <c r="M39" s="85" t="s">
        <v>125</v>
      </c>
      <c r="N39" s="84">
        <f>N38/N37</f>
        <v>0.11349425850532743</v>
      </c>
      <c r="O39" s="79"/>
      <c r="S39" s="85" t="s">
        <v>126</v>
      </c>
      <c r="T39" s="86">
        <f>STDEVA(T33:T37)</f>
        <v>0.63802037585017402</v>
      </c>
      <c r="V39" s="85" t="s">
        <v>125</v>
      </c>
      <c r="W39" s="84">
        <f>W38/W37</f>
        <v>0.25579131490852552</v>
      </c>
      <c r="AA39" s="79"/>
      <c r="AH39" s="91" t="s">
        <v>127</v>
      </c>
      <c r="AI39" s="90">
        <f>AVERAGE(AI33:AI38)</f>
        <v>13.101666666666668</v>
      </c>
      <c r="AK39" s="85" t="s">
        <v>126</v>
      </c>
      <c r="AL39" s="86">
        <f>STDEVA(AL33:AL37)</f>
        <v>7.2355165675990269</v>
      </c>
      <c r="AQ39" s="96" t="s">
        <v>143</v>
      </c>
      <c r="AR39" s="95">
        <v>55</v>
      </c>
      <c r="AT39" s="83" t="s">
        <v>124</v>
      </c>
      <c r="AU39" s="82">
        <f>AU36+AU37</f>
        <v>3.8521225529617178</v>
      </c>
      <c r="AW39" s="93" t="s">
        <v>132</v>
      </c>
      <c r="AX39" s="92">
        <v>9.5</v>
      </c>
      <c r="BC39" s="83" t="s">
        <v>124</v>
      </c>
      <c r="BD39" s="82">
        <f>BD36+BD37</f>
        <v>8.3020013161535751</v>
      </c>
      <c r="BF39" s="83" t="s">
        <v>124</v>
      </c>
      <c r="BG39" s="82">
        <f>BG36+BG37</f>
        <v>15.011657456211747</v>
      </c>
      <c r="BO39" s="83" t="s">
        <v>124</v>
      </c>
      <c r="BP39" s="82">
        <f>BP36+BP37</f>
        <v>24.914719779643281</v>
      </c>
      <c r="BQ39" s="88"/>
      <c r="BR39" s="85" t="s">
        <v>125</v>
      </c>
      <c r="BS39" s="84">
        <f>BS38/BS37</f>
        <v>0.14918772924502613</v>
      </c>
      <c r="BT39" s="104"/>
      <c r="BU39" s="93" t="s">
        <v>139</v>
      </c>
      <c r="BV39" s="95">
        <v>5.9</v>
      </c>
      <c r="CA39" s="81" t="s">
        <v>123</v>
      </c>
      <c r="CB39" s="80">
        <f>CB35-CB36</f>
        <v>38.101160144845316</v>
      </c>
      <c r="CP39" s="81" t="s">
        <v>123</v>
      </c>
      <c r="CQ39" s="80">
        <f>CQ35-CQ36</f>
        <v>23.258376289801191</v>
      </c>
      <c r="CR39" s="88"/>
      <c r="CS39" s="83" t="s">
        <v>124</v>
      </c>
      <c r="CT39" s="82">
        <f>CT36+CT37</f>
        <v>53.924440566576266</v>
      </c>
      <c r="CV39" s="85" t="s">
        <v>125</v>
      </c>
      <c r="CW39" s="84">
        <f>CW38/CW37</f>
        <v>0.20625642799191515</v>
      </c>
      <c r="CY39" s="142" t="s">
        <v>126</v>
      </c>
      <c r="CZ39" s="143">
        <f>STDEV(CZ35:CZ37)</f>
        <v>2.9213923620995081</v>
      </c>
      <c r="DB39" s="89"/>
      <c r="DC39" s="88"/>
      <c r="DH39" s="182" t="s">
        <v>142</v>
      </c>
      <c r="DI39" s="183"/>
      <c r="DK39" s="103" t="s">
        <v>140</v>
      </c>
      <c r="DL39" s="102">
        <v>2.15</v>
      </c>
      <c r="DQ39" s="83" t="s">
        <v>124</v>
      </c>
      <c r="DR39" s="82">
        <f>DR36+DR37</f>
        <v>97.706612283998084</v>
      </c>
      <c r="EI39" s="93" t="s">
        <v>132</v>
      </c>
      <c r="EJ39" s="95">
        <v>2.46</v>
      </c>
      <c r="EU39" s="85" t="s">
        <v>125</v>
      </c>
      <c r="EV39" s="84">
        <f>EV38/EV37</f>
        <v>0.23750001748823982</v>
      </c>
      <c r="EX39" s="85" t="s">
        <v>125</v>
      </c>
      <c r="EY39" s="84">
        <f>EY38/EY37</f>
        <v>0.2735690305891692</v>
      </c>
      <c r="FA39" s="83" t="s">
        <v>124</v>
      </c>
      <c r="FB39" s="82">
        <f>FB36+FB37</f>
        <v>2.8484894219691488</v>
      </c>
      <c r="FD39" s="93" t="s">
        <v>128</v>
      </c>
      <c r="FE39" s="95">
        <v>10.98</v>
      </c>
    </row>
    <row r="40" spans="1:179" ht="15.75" thickBot="1">
      <c r="A40" s="93" t="s">
        <v>128</v>
      </c>
      <c r="B40" s="95">
        <v>15.6</v>
      </c>
      <c r="D40" s="85" t="s">
        <v>126</v>
      </c>
      <c r="E40" s="86">
        <f>STDEVA(E35:E38)</f>
        <v>2.9370903969745172</v>
      </c>
      <c r="M40" s="83" t="s">
        <v>124</v>
      </c>
      <c r="N40" s="82">
        <f>N37+N38</f>
        <v>42.387942685651552</v>
      </c>
      <c r="S40" s="85" t="s">
        <v>125</v>
      </c>
      <c r="T40" s="84">
        <f>T39/T38</f>
        <v>0.16825431852588976</v>
      </c>
      <c r="V40" s="83" t="s">
        <v>124</v>
      </c>
      <c r="W40" s="82">
        <f>W37+W38</f>
        <v>10.2001649553445</v>
      </c>
      <c r="AH40" s="85" t="s">
        <v>126</v>
      </c>
      <c r="AI40" s="86">
        <f>STDEVA(AI33:AI38)</f>
        <v>3.3594786301845367</v>
      </c>
      <c r="AK40" s="85" t="s">
        <v>125</v>
      </c>
      <c r="AL40" s="97">
        <f>AL39/AL38</f>
        <v>0.5648334557064032</v>
      </c>
      <c r="AQ40" s="96" t="s">
        <v>137</v>
      </c>
      <c r="AR40" s="95">
        <v>39.9</v>
      </c>
      <c r="AT40" s="81" t="s">
        <v>123</v>
      </c>
      <c r="AU40" s="80">
        <f>AU36-AU37</f>
        <v>2.6878774470382822</v>
      </c>
      <c r="AW40" s="93" t="s">
        <v>128</v>
      </c>
      <c r="AX40" s="92">
        <v>3.5</v>
      </c>
      <c r="BC40" s="81" t="s">
        <v>123</v>
      </c>
      <c r="BD40" s="80">
        <f>BD36-BD37</f>
        <v>4.6929986838464259</v>
      </c>
      <c r="BF40" s="81" t="s">
        <v>123</v>
      </c>
      <c r="BG40" s="80">
        <f>BG36-BG37</f>
        <v>12.104342543788256</v>
      </c>
      <c r="BO40" s="81" t="s">
        <v>123</v>
      </c>
      <c r="BP40" s="80">
        <f>BP36-BP37</f>
        <v>15.785280220356722</v>
      </c>
      <c r="BQ40" s="88"/>
      <c r="BR40" s="83" t="s">
        <v>124</v>
      </c>
      <c r="BS40" s="82">
        <f>BS37+BS38</f>
        <v>18.53180132180529</v>
      </c>
      <c r="BT40" s="88"/>
      <c r="BU40" s="91" t="s">
        <v>127</v>
      </c>
      <c r="BV40" s="90">
        <f>AVERAGE(BV34:BV39)</f>
        <v>6.0333333333333341</v>
      </c>
      <c r="CR40" s="78"/>
      <c r="CS40" s="81" t="s">
        <v>123</v>
      </c>
      <c r="CT40" s="80">
        <f>CT36-CT37</f>
        <v>29.728892766757053</v>
      </c>
      <c r="CV40" s="83" t="s">
        <v>124</v>
      </c>
      <c r="CW40" s="82">
        <f>CW37+CW38</f>
        <v>47.232176694451418</v>
      </c>
      <c r="CY40" s="142" t="s">
        <v>125</v>
      </c>
      <c r="CZ40" s="144">
        <f>CZ39/CZ38</f>
        <v>0.17908003854308388</v>
      </c>
      <c r="DB40" s="182" t="s">
        <v>141</v>
      </c>
      <c r="DC40" s="183"/>
      <c r="DH40" s="93" t="s">
        <v>143</v>
      </c>
      <c r="DI40" s="95">
        <v>296.89999999999998</v>
      </c>
      <c r="DK40" s="96" t="s">
        <v>132</v>
      </c>
      <c r="DL40" s="95">
        <v>3.5</v>
      </c>
      <c r="DQ40" s="81" t="s">
        <v>123</v>
      </c>
      <c r="DR40" s="80">
        <f>DR36-DR37</f>
        <v>56.026721049335229</v>
      </c>
      <c r="EI40" s="93" t="s">
        <v>128</v>
      </c>
      <c r="EJ40" s="95">
        <v>2.9</v>
      </c>
      <c r="ER40" s="89"/>
      <c r="ES40" s="88"/>
      <c r="EU40" s="83" t="s">
        <v>124</v>
      </c>
      <c r="EV40" s="82">
        <f>EV37+EV38</f>
        <v>3.0170250426363285</v>
      </c>
      <c r="EX40" s="83" t="s">
        <v>124</v>
      </c>
      <c r="EY40" s="82">
        <f>EY37+EY38</f>
        <v>4.0779680359465189</v>
      </c>
      <c r="FA40" s="81" t="s">
        <v>123</v>
      </c>
      <c r="FB40" s="80">
        <f>FB36-FB37</f>
        <v>1.8795105780308512</v>
      </c>
      <c r="FD40" s="91" t="s">
        <v>127</v>
      </c>
      <c r="FE40" s="90">
        <f>AVERAGE(FE33:FE39)</f>
        <v>9.1885714285714304</v>
      </c>
    </row>
    <row r="41" spans="1:179" ht="13.5" thickBot="1">
      <c r="A41" s="93" t="s">
        <v>139</v>
      </c>
      <c r="B41" s="95">
        <v>14.7</v>
      </c>
      <c r="D41" s="85" t="s">
        <v>125</v>
      </c>
      <c r="E41" s="84">
        <f>E40/E39</f>
        <v>0.18002392871434367</v>
      </c>
      <c r="M41" s="81" t="s">
        <v>123</v>
      </c>
      <c r="N41" s="80">
        <f>N37-N38</f>
        <v>33.747057314348453</v>
      </c>
      <c r="S41" s="83" t="s">
        <v>124</v>
      </c>
      <c r="T41" s="82">
        <f>T38+T39</f>
        <v>4.4300203758501739</v>
      </c>
      <c r="V41" s="81" t="s">
        <v>123</v>
      </c>
      <c r="W41" s="80">
        <f>W37-W38</f>
        <v>6.0448350446555015</v>
      </c>
      <c r="X41" s="79"/>
      <c r="AE41" s="79"/>
      <c r="AF41" s="79"/>
      <c r="AH41" s="85" t="s">
        <v>125</v>
      </c>
      <c r="AI41" s="84">
        <f>AI40/AI39</f>
        <v>0.25641612747878412</v>
      </c>
      <c r="AK41" s="101" t="s">
        <v>124</v>
      </c>
      <c r="AL41" s="100">
        <f>AL38+AL39</f>
        <v>20.04551656759903</v>
      </c>
      <c r="AQ41" s="96" t="s">
        <v>140</v>
      </c>
      <c r="AR41" s="95">
        <v>57.1</v>
      </c>
      <c r="AW41" s="93" t="s">
        <v>139</v>
      </c>
      <c r="AX41" s="92">
        <v>9.99</v>
      </c>
      <c r="BQ41" s="78"/>
      <c r="BR41" s="81" t="s">
        <v>123</v>
      </c>
      <c r="BS41" s="80">
        <f>BS37-BS38</f>
        <v>13.720198678194706</v>
      </c>
      <c r="BT41" s="88"/>
      <c r="BU41" s="85" t="s">
        <v>126</v>
      </c>
      <c r="BV41" s="86">
        <f>STDEV(BV34:BV39)</f>
        <v>1.6128938795428085</v>
      </c>
      <c r="CV41" s="81" t="s">
        <v>123</v>
      </c>
      <c r="CW41" s="80">
        <f>CW37-CW38</f>
        <v>31.079823305548565</v>
      </c>
      <c r="CY41" s="145" t="s">
        <v>124</v>
      </c>
      <c r="CZ41" s="146">
        <f>CZ38+CZ39</f>
        <v>19.234725695432839</v>
      </c>
      <c r="DB41" s="94" t="s">
        <v>130</v>
      </c>
      <c r="DC41" s="92">
        <v>29.96</v>
      </c>
      <c r="DH41" s="96" t="s">
        <v>137</v>
      </c>
      <c r="DI41" s="92">
        <v>244.9</v>
      </c>
      <c r="DK41" s="96" t="s">
        <v>128</v>
      </c>
      <c r="DL41" s="95">
        <v>3.99</v>
      </c>
      <c r="EI41" s="93" t="s">
        <v>139</v>
      </c>
      <c r="EJ41" s="95">
        <v>2.4900000000000002</v>
      </c>
      <c r="EL41" s="89"/>
      <c r="EM41" s="88"/>
      <c r="EU41" s="81" t="s">
        <v>123</v>
      </c>
      <c r="EV41" s="80">
        <f>EV37-EV38</f>
        <v>1.8589749573636711</v>
      </c>
      <c r="EX41" s="81" t="s">
        <v>123</v>
      </c>
      <c r="EY41" s="80">
        <f>EY37-EY38</f>
        <v>2.3260319640534797</v>
      </c>
      <c r="FD41" s="85" t="s">
        <v>126</v>
      </c>
      <c r="FE41" s="86">
        <f>STDEV(FE33:FE39)</f>
        <v>1.6600243830682009</v>
      </c>
    </row>
    <row r="42" spans="1:179" ht="13.5" thickBot="1">
      <c r="A42" s="91" t="s">
        <v>127</v>
      </c>
      <c r="B42" s="90">
        <f>AVERAGE(B35:B41)</f>
        <v>14.605714285714285</v>
      </c>
      <c r="D42" s="83" t="s">
        <v>124</v>
      </c>
      <c r="E42" s="82">
        <f>E39+E40</f>
        <v>19.25209039697452</v>
      </c>
      <c r="M42" s="87"/>
      <c r="N42" s="79"/>
      <c r="S42" s="81" t="s">
        <v>123</v>
      </c>
      <c r="T42" s="80">
        <f>T38-T39</f>
        <v>3.1539796241498261</v>
      </c>
      <c r="V42" s="89"/>
      <c r="W42" s="88"/>
      <c r="AB42" s="89"/>
      <c r="AC42" s="88"/>
      <c r="AH42" s="83" t="s">
        <v>124</v>
      </c>
      <c r="AI42" s="82">
        <f>AI39+AI40</f>
        <v>16.461145296851207</v>
      </c>
      <c r="AK42" s="99" t="s">
        <v>123</v>
      </c>
      <c r="AL42" s="98">
        <f>AL38-AL39</f>
        <v>5.5744834324009753</v>
      </c>
      <c r="AQ42" s="96" t="s">
        <v>132</v>
      </c>
      <c r="AR42" s="95">
        <v>35.99</v>
      </c>
      <c r="AW42" s="91" t="s">
        <v>127</v>
      </c>
      <c r="AX42" s="90">
        <f>AVERAGE(AX35:AX41)</f>
        <v>6.83</v>
      </c>
      <c r="BQ42" s="78"/>
      <c r="BR42" s="78"/>
      <c r="BS42" s="78"/>
      <c r="BT42" s="78"/>
      <c r="BU42" s="85" t="s">
        <v>125</v>
      </c>
      <c r="BV42" s="84">
        <f>BV41/BV40</f>
        <v>0.26733047727228865</v>
      </c>
      <c r="CV42" s="79"/>
      <c r="CW42" s="79"/>
      <c r="CY42" s="145" t="s">
        <v>123</v>
      </c>
      <c r="CZ42" s="146">
        <f>CZ38-CZ39</f>
        <v>13.391940971233824</v>
      </c>
      <c r="DB42" s="93" t="s">
        <v>133</v>
      </c>
      <c r="DC42" s="92">
        <v>32.700000000000003</v>
      </c>
      <c r="DH42" s="96" t="s">
        <v>140</v>
      </c>
      <c r="DI42" s="92">
        <v>215.9</v>
      </c>
      <c r="DK42" s="103" t="s">
        <v>139</v>
      </c>
      <c r="DL42" s="102">
        <v>5.45</v>
      </c>
      <c r="EI42" s="91" t="s">
        <v>127</v>
      </c>
      <c r="EJ42" s="90">
        <f>AVERAGE(EJ35:EJ41)</f>
        <v>2.9585714285714286</v>
      </c>
      <c r="EL42" s="89"/>
      <c r="EM42" s="88"/>
      <c r="FD42" s="85" t="s">
        <v>125</v>
      </c>
      <c r="FE42" s="84">
        <f>FE41/FE40</f>
        <v>0.18066185761003425</v>
      </c>
    </row>
    <row r="43" spans="1:179" ht="13.5" thickBot="1">
      <c r="A43" s="85" t="s">
        <v>126</v>
      </c>
      <c r="B43" s="86">
        <f>STDEVA(B35:B41)</f>
        <v>3.7966294575709161</v>
      </c>
      <c r="D43" s="81" t="s">
        <v>123</v>
      </c>
      <c r="E43" s="80">
        <f>E39-E40</f>
        <v>13.377909603025484</v>
      </c>
      <c r="AB43" s="89"/>
      <c r="AC43" s="88"/>
      <c r="AH43" s="81" t="s">
        <v>123</v>
      </c>
      <c r="AI43" s="80">
        <f>AI39-AI40</f>
        <v>9.7421880364821316</v>
      </c>
      <c r="AK43" s="89"/>
      <c r="AL43" s="88"/>
      <c r="AQ43" s="96" t="s">
        <v>138</v>
      </c>
      <c r="AR43" s="95">
        <v>40.32</v>
      </c>
      <c r="AW43" s="85" t="s">
        <v>126</v>
      </c>
      <c r="AX43" s="86">
        <f>STDEVA(AX35:AX40)</f>
        <v>3.9130073685934539</v>
      </c>
      <c r="BQ43" s="78"/>
      <c r="BR43" s="78"/>
      <c r="BS43" s="78"/>
      <c r="BT43" s="78"/>
      <c r="BU43" s="83" t="s">
        <v>124</v>
      </c>
      <c r="BV43" s="82">
        <f>BV40+BV41</f>
        <v>7.646227212876143</v>
      </c>
      <c r="CV43" s="87"/>
      <c r="CW43" s="79"/>
      <c r="DB43" s="96" t="s">
        <v>137</v>
      </c>
      <c r="DC43" s="95">
        <v>30</v>
      </c>
      <c r="DH43" s="91" t="s">
        <v>127</v>
      </c>
      <c r="DI43" s="90">
        <f>AVERAGE(DI40:DI42)</f>
        <v>252.56666666666663</v>
      </c>
      <c r="DK43" s="91" t="s">
        <v>127</v>
      </c>
      <c r="DL43" s="90">
        <f>AVERAGE(DL35:DL42)</f>
        <v>3.4187499999999997</v>
      </c>
      <c r="EI43" s="85" t="s">
        <v>126</v>
      </c>
      <c r="EJ43" s="86">
        <f>STDEV(EJ35:EJ41)</f>
        <v>0.6050737853471142</v>
      </c>
      <c r="FD43" s="83" t="s">
        <v>124</v>
      </c>
      <c r="FE43" s="82">
        <f>FE40+FE41</f>
        <v>10.848595811639631</v>
      </c>
    </row>
    <row r="44" spans="1:179" ht="15.75" thickBot="1">
      <c r="A44" s="85" t="s">
        <v>125</v>
      </c>
      <c r="B44" s="84">
        <f>B43/B42</f>
        <v>0.25994137522492577</v>
      </c>
      <c r="P44" s="79"/>
      <c r="Q44" s="79"/>
      <c r="V44" s="87"/>
      <c r="AB44" s="89"/>
      <c r="AC44" s="88"/>
      <c r="AK44" s="185" t="s">
        <v>136</v>
      </c>
      <c r="AL44" s="186"/>
      <c r="AQ44" s="91" t="s">
        <v>127</v>
      </c>
      <c r="AR44" s="90">
        <f>AVERAGE(AR37:AR43)</f>
        <v>44.097142857142856</v>
      </c>
      <c r="AW44" s="85" t="s">
        <v>125</v>
      </c>
      <c r="AX44" s="97">
        <f>AX43/AX42</f>
        <v>0.57291469525526406</v>
      </c>
      <c r="BQ44" s="78"/>
      <c r="BR44" s="78"/>
      <c r="BS44" s="78"/>
      <c r="BT44" s="78"/>
      <c r="BU44" s="81" t="s">
        <v>123</v>
      </c>
      <c r="BV44" s="80">
        <f>BV40-BV41</f>
        <v>4.4204394537905252</v>
      </c>
      <c r="CA44" s="185" t="s">
        <v>298</v>
      </c>
      <c r="CB44" s="186"/>
      <c r="DB44" s="91" t="s">
        <v>127</v>
      </c>
      <c r="DC44" s="90">
        <f>AVERAGE(DC41:DC43)</f>
        <v>30.886666666666667</v>
      </c>
      <c r="DH44" s="85" t="s">
        <v>126</v>
      </c>
      <c r="DI44" s="86">
        <f>STDEV(DI40:DI42)</f>
        <v>41.040630274562588</v>
      </c>
      <c r="DK44" s="85" t="s">
        <v>126</v>
      </c>
      <c r="DL44" s="86">
        <f>STDEV(DL35:DL42)</f>
        <v>1.0652221431634419</v>
      </c>
      <c r="EI44" s="85" t="s">
        <v>125</v>
      </c>
      <c r="EJ44" s="84">
        <f>EJ43/EJ42</f>
        <v>0.20451552377739254</v>
      </c>
      <c r="FD44" s="81" t="s">
        <v>123</v>
      </c>
      <c r="FE44" s="80">
        <f>FE40-FE41</f>
        <v>7.5285470455032293</v>
      </c>
    </row>
    <row r="45" spans="1:179">
      <c r="A45" s="83" t="s">
        <v>124</v>
      </c>
      <c r="B45" s="82">
        <f>B42+B43</f>
        <v>18.402343743285201</v>
      </c>
      <c r="P45" s="79"/>
      <c r="Q45" s="79"/>
      <c r="AB45" s="87"/>
      <c r="AK45" s="94" t="s">
        <v>130</v>
      </c>
      <c r="AL45" s="95">
        <v>7.8</v>
      </c>
      <c r="AQ45" s="85" t="s">
        <v>126</v>
      </c>
      <c r="AR45" s="86">
        <f>STDEVA(AR37:AR43)</f>
        <v>8.4233143007680518</v>
      </c>
      <c r="AW45" s="83" t="s">
        <v>124</v>
      </c>
      <c r="AX45" s="82">
        <f>AX42+AX43</f>
        <v>10.743007368593453</v>
      </c>
      <c r="BQ45" s="78"/>
      <c r="BR45" s="78"/>
      <c r="BS45" s="78"/>
      <c r="BT45" s="78"/>
      <c r="BU45" s="78"/>
      <c r="BV45" s="78"/>
      <c r="CA45" s="93" t="s">
        <v>133</v>
      </c>
      <c r="CB45" s="92">
        <v>32.369999999999997</v>
      </c>
      <c r="DB45" s="85" t="s">
        <v>126</v>
      </c>
      <c r="DC45" s="86">
        <f>STDEV(DC41:DC43)</f>
        <v>1.5705200837090041</v>
      </c>
      <c r="DH45" s="85" t="s">
        <v>125</v>
      </c>
      <c r="DI45" s="84">
        <f>DI44/DI43</f>
        <v>0.16249424683078761</v>
      </c>
      <c r="DK45" s="85" t="s">
        <v>125</v>
      </c>
      <c r="DL45" s="97">
        <f>DL44/DL43</f>
        <v>0.31158234534945284</v>
      </c>
      <c r="EI45" s="83" t="s">
        <v>124</v>
      </c>
      <c r="EJ45" s="82">
        <f>EJ42+EJ43</f>
        <v>3.5636452139185426</v>
      </c>
    </row>
    <row r="46" spans="1:179" ht="13.5" thickBot="1">
      <c r="A46" s="81" t="s">
        <v>123</v>
      </c>
      <c r="B46" s="80">
        <f>B42-B43</f>
        <v>10.809084828143369</v>
      </c>
      <c r="S46" s="79"/>
      <c r="T46" s="79"/>
      <c r="AB46" s="79"/>
      <c r="AK46" s="96" t="s">
        <v>132</v>
      </c>
      <c r="AL46" s="95">
        <v>11</v>
      </c>
      <c r="AQ46" s="85" t="s">
        <v>125</v>
      </c>
      <c r="AR46" s="84">
        <f>AR45/AR44</f>
        <v>0.1910172350180652</v>
      </c>
      <c r="AW46" s="81" t="s">
        <v>123</v>
      </c>
      <c r="AX46" s="80">
        <f>AX42-AX43</f>
        <v>2.9169926314065462</v>
      </c>
      <c r="BQ46" s="78"/>
      <c r="BR46" s="78"/>
      <c r="BS46" s="78"/>
      <c r="BT46" s="78"/>
      <c r="BU46" s="78"/>
      <c r="BV46" s="78"/>
      <c r="CA46" s="96" t="s">
        <v>140</v>
      </c>
      <c r="CB46" s="95">
        <v>55</v>
      </c>
      <c r="DB46" s="85" t="s">
        <v>125</v>
      </c>
      <c r="DC46" s="84">
        <f>DC45/DC44</f>
        <v>5.0847833489391453E-2</v>
      </c>
      <c r="DH46" s="83" t="s">
        <v>124</v>
      </c>
      <c r="DI46" s="82">
        <f>DI43+DI44</f>
        <v>293.60729694122921</v>
      </c>
      <c r="DK46" s="83" t="s">
        <v>124</v>
      </c>
      <c r="DL46" s="82">
        <f>DL43+DL44</f>
        <v>4.4839721431634416</v>
      </c>
      <c r="EI46" s="81" t="s">
        <v>123</v>
      </c>
      <c r="EJ46" s="80">
        <f>EJ42-EJ43</f>
        <v>2.3534976432243147</v>
      </c>
    </row>
    <row r="47" spans="1:179" ht="13.5" thickBot="1">
      <c r="J47" s="89"/>
      <c r="K47" s="88"/>
      <c r="S47" s="87"/>
      <c r="U47" s="79"/>
      <c r="AK47" s="96" t="s">
        <v>128</v>
      </c>
      <c r="AL47" s="95">
        <v>6.5</v>
      </c>
      <c r="AQ47" s="83" t="s">
        <v>124</v>
      </c>
      <c r="AR47" s="82">
        <f>AR44+AR45</f>
        <v>52.520457157910911</v>
      </c>
      <c r="AW47" s="89"/>
      <c r="AX47" s="88"/>
      <c r="BQ47" s="78"/>
      <c r="BR47" s="78"/>
      <c r="BS47" s="78"/>
      <c r="BT47" s="78"/>
      <c r="BU47" s="78"/>
      <c r="BV47" s="78"/>
      <c r="CA47" s="96" t="s">
        <v>144</v>
      </c>
      <c r="CB47" s="95">
        <v>55</v>
      </c>
      <c r="DB47" s="83" t="s">
        <v>124</v>
      </c>
      <c r="DC47" s="82">
        <f>DC44+DC45</f>
        <v>32.457186750375669</v>
      </c>
      <c r="DH47" s="81" t="s">
        <v>123</v>
      </c>
      <c r="DI47" s="80">
        <f>DI43-DI44</f>
        <v>211.52603639210406</v>
      </c>
      <c r="DK47" s="81" t="s">
        <v>123</v>
      </c>
      <c r="DL47" s="80">
        <f>DL43-DL44</f>
        <v>2.3535278568365579</v>
      </c>
    </row>
    <row r="48" spans="1:179" ht="13.5" thickBot="1">
      <c r="J48" s="79"/>
      <c r="K48" s="79"/>
      <c r="AD48" s="79"/>
      <c r="AK48" s="91" t="s">
        <v>127</v>
      </c>
      <c r="AL48" s="90">
        <f>AVERAGE(AL45:AL47)</f>
        <v>8.4333333333333336</v>
      </c>
      <c r="AQ48" s="81" t="s">
        <v>123</v>
      </c>
      <c r="AR48" s="80">
        <f>AR44-AR45</f>
        <v>35.673828556374801</v>
      </c>
      <c r="AW48" s="182" t="s">
        <v>135</v>
      </c>
      <c r="AX48" s="184"/>
      <c r="BQ48" s="78"/>
      <c r="BR48" s="78"/>
      <c r="BS48" s="78"/>
      <c r="BT48" s="78"/>
      <c r="BU48" s="78"/>
      <c r="BV48" s="78"/>
      <c r="CA48" s="96" t="s">
        <v>132</v>
      </c>
      <c r="CB48" s="95">
        <v>56</v>
      </c>
      <c r="DB48" s="81" t="s">
        <v>123</v>
      </c>
      <c r="DC48" s="80">
        <f>DC44-DC45</f>
        <v>29.316146582957664</v>
      </c>
      <c r="DK48" s="89"/>
      <c r="DL48" s="88"/>
    </row>
    <row r="49" spans="10:119" ht="15">
      <c r="J49" s="87"/>
      <c r="L49" s="79"/>
      <c r="O49" s="79"/>
      <c r="R49" s="79"/>
      <c r="U49" s="79"/>
      <c r="X49" s="79"/>
      <c r="AA49" s="79"/>
      <c r="AD49" s="79"/>
      <c r="AK49" s="85" t="s">
        <v>126</v>
      </c>
      <c r="AL49" s="86">
        <f>STDEVA(AL45:AL47)</f>
        <v>2.3158871590242325</v>
      </c>
      <c r="AW49" s="94" t="s">
        <v>130</v>
      </c>
      <c r="AX49" s="92">
        <v>5.01</v>
      </c>
      <c r="BQ49" s="78"/>
      <c r="BR49" s="78"/>
      <c r="BS49" s="78"/>
      <c r="BT49" s="78"/>
      <c r="BU49" s="78"/>
      <c r="BV49" s="78"/>
      <c r="CA49" s="96" t="s">
        <v>128</v>
      </c>
      <c r="CB49" s="95">
        <v>36</v>
      </c>
      <c r="DK49" s="182" t="s">
        <v>134</v>
      </c>
      <c r="DL49" s="183"/>
    </row>
    <row r="50" spans="10:119">
      <c r="L50" s="79"/>
      <c r="O50" s="79"/>
      <c r="R50" s="79"/>
      <c r="U50" s="79"/>
      <c r="X50" s="79"/>
      <c r="AA50" s="79"/>
      <c r="AD50" s="79"/>
      <c r="AK50" s="85" t="s">
        <v>125</v>
      </c>
      <c r="AL50" s="84">
        <f>AL49/AL48</f>
        <v>0.27461112557599593</v>
      </c>
      <c r="AW50" s="94" t="s">
        <v>129</v>
      </c>
      <c r="AX50" s="92">
        <v>5.0999999999999996</v>
      </c>
      <c r="BQ50" s="78"/>
      <c r="BR50" s="78"/>
      <c r="BS50" s="78"/>
      <c r="BT50" s="78"/>
      <c r="BU50" s="78"/>
      <c r="BV50" s="78"/>
      <c r="CA50" s="91" t="s">
        <v>127</v>
      </c>
      <c r="CB50" s="90">
        <f>AVERAGE(CB45:CB49)</f>
        <v>46.874000000000002</v>
      </c>
      <c r="CY50" s="87"/>
      <c r="DK50" s="94" t="s">
        <v>130</v>
      </c>
      <c r="DL50" s="95">
        <v>3.84</v>
      </c>
    </row>
    <row r="51" spans="10:119" ht="13.5" thickBot="1">
      <c r="L51" s="79"/>
      <c r="O51" s="79"/>
      <c r="R51" s="79"/>
      <c r="U51" s="79"/>
      <c r="X51" s="79"/>
      <c r="AA51" s="79"/>
      <c r="AD51" s="79"/>
      <c r="AK51" s="101" t="s">
        <v>124</v>
      </c>
      <c r="AL51" s="100">
        <f>AL48+AL49</f>
        <v>10.749220492357566</v>
      </c>
      <c r="AW51" s="103" t="s">
        <v>133</v>
      </c>
      <c r="AX51" s="102">
        <v>2.2000000000000002</v>
      </c>
      <c r="BQ51" s="78"/>
      <c r="BR51" s="78"/>
      <c r="BS51" s="78"/>
      <c r="BT51" s="78"/>
      <c r="BU51" s="78"/>
      <c r="BV51" s="78"/>
      <c r="CA51" s="85" t="s">
        <v>126</v>
      </c>
      <c r="CB51" s="86">
        <f>STDEV(CB45:CB49)</f>
        <v>11.661448452057746</v>
      </c>
      <c r="DK51" s="94" t="s">
        <v>129</v>
      </c>
      <c r="DL51" s="95">
        <v>2.79</v>
      </c>
    </row>
    <row r="52" spans="10:119" ht="13.5" thickBot="1">
      <c r="L52" s="79"/>
      <c r="O52" s="79"/>
      <c r="R52" s="79"/>
      <c r="U52" s="79"/>
      <c r="X52" s="79"/>
      <c r="AA52" s="79"/>
      <c r="AD52" s="79"/>
      <c r="AK52" s="99" t="s">
        <v>123</v>
      </c>
      <c r="AL52" s="98">
        <f>AL48-AL49</f>
        <v>6.1174461743091015</v>
      </c>
      <c r="AW52" s="103" t="s">
        <v>132</v>
      </c>
      <c r="AX52" s="102">
        <v>9.5</v>
      </c>
      <c r="BQ52" s="78"/>
      <c r="BR52" s="78"/>
      <c r="BS52" s="78"/>
      <c r="BT52" s="78"/>
      <c r="BU52" s="78"/>
      <c r="BV52" s="78"/>
      <c r="CA52" s="85" t="s">
        <v>125</v>
      </c>
      <c r="CB52" s="84">
        <f>CB51/CB50</f>
        <v>0.24878287434521792</v>
      </c>
      <c r="DK52" s="93" t="s">
        <v>133</v>
      </c>
      <c r="DL52" s="95">
        <v>3.35</v>
      </c>
    </row>
    <row r="53" spans="10:119">
      <c r="L53" s="87"/>
      <c r="O53" s="87"/>
      <c r="R53" s="87"/>
      <c r="U53" s="87"/>
      <c r="X53" s="87"/>
      <c r="AA53" s="87"/>
      <c r="AD53" s="87"/>
      <c r="AW53" s="93" t="s">
        <v>128</v>
      </c>
      <c r="AX53" s="92">
        <v>3.5</v>
      </c>
      <c r="BQ53" s="78"/>
      <c r="BR53" s="78"/>
      <c r="BS53" s="78"/>
      <c r="BT53" s="78"/>
      <c r="BU53" s="78"/>
      <c r="BV53" s="78"/>
      <c r="CA53" s="83" t="s">
        <v>124</v>
      </c>
      <c r="CB53" s="82">
        <f>CB50+CB51</f>
        <v>58.53544845205775</v>
      </c>
      <c r="DB53" s="79"/>
      <c r="DC53" s="79"/>
      <c r="DH53" t="s">
        <v>302</v>
      </c>
      <c r="DK53" s="96" t="s">
        <v>132</v>
      </c>
      <c r="DL53" s="95">
        <v>3.5</v>
      </c>
    </row>
    <row r="54" spans="10:119" ht="13.5" thickBot="1">
      <c r="L54" s="87"/>
      <c r="O54" s="87"/>
      <c r="R54" s="87"/>
      <c r="U54" s="87"/>
      <c r="X54" s="87"/>
      <c r="AA54" s="87"/>
      <c r="AD54" s="87"/>
      <c r="AW54" s="103" t="s">
        <v>139</v>
      </c>
      <c r="AX54" s="102">
        <v>9.99</v>
      </c>
      <c r="BQ54" s="78"/>
      <c r="BR54" s="78"/>
      <c r="BS54" s="78"/>
      <c r="BT54" s="78"/>
      <c r="BU54" s="78"/>
      <c r="BV54" s="78"/>
      <c r="CA54" s="81" t="s">
        <v>123</v>
      </c>
      <c r="CB54" s="80">
        <f>CB50-CB51</f>
        <v>35.212551547942255</v>
      </c>
      <c r="DB54" s="79"/>
      <c r="DC54" s="79"/>
      <c r="DK54" s="96" t="s">
        <v>128</v>
      </c>
      <c r="DL54" s="95">
        <v>3.99</v>
      </c>
    </row>
    <row r="55" spans="10:119">
      <c r="L55" s="87"/>
      <c r="O55" s="87"/>
      <c r="R55" s="87"/>
      <c r="U55" s="87"/>
      <c r="X55" s="87"/>
      <c r="AA55" s="87"/>
      <c r="AD55" s="87"/>
      <c r="AW55" s="91" t="s">
        <v>127</v>
      </c>
      <c r="AX55" s="90">
        <f>AVERAGE(AX49:AX54)</f>
        <v>5.8833333333333329</v>
      </c>
      <c r="BQ55" s="78"/>
      <c r="BR55" s="78"/>
      <c r="BS55" s="78"/>
      <c r="BT55" s="78"/>
      <c r="BU55" s="78"/>
      <c r="BV55" s="78"/>
      <c r="DB55" s="79"/>
      <c r="DC55" s="79"/>
      <c r="DK55" s="91" t="s">
        <v>127</v>
      </c>
      <c r="DL55" s="90">
        <f>AVERAGE(DL50:DL54)</f>
        <v>3.4939999999999998</v>
      </c>
    </row>
    <row r="56" spans="10:119">
      <c r="L56" s="87"/>
      <c r="O56" s="87"/>
      <c r="R56" s="87"/>
      <c r="U56" s="87"/>
      <c r="X56" s="87"/>
      <c r="Y56" s="79"/>
      <c r="Z56" s="79"/>
      <c r="AA56" s="87"/>
      <c r="AD56" s="87"/>
      <c r="AW56" s="85" t="s">
        <v>126</v>
      </c>
      <c r="AX56" s="86">
        <f>STDEVA(AX49:AX53)</f>
        <v>2.7536739095252369</v>
      </c>
      <c r="BQ56" s="78"/>
      <c r="BR56" s="78"/>
      <c r="BS56" s="78"/>
      <c r="BT56" s="78"/>
      <c r="BU56" s="78"/>
      <c r="DK56" s="85" t="s">
        <v>126</v>
      </c>
      <c r="DL56" s="86">
        <f>STDEV(DL50:DL54)</f>
        <v>0.46960621801676078</v>
      </c>
    </row>
    <row r="57" spans="10:119">
      <c r="L57" s="87"/>
      <c r="O57" s="87"/>
      <c r="R57" s="87"/>
      <c r="U57" s="87"/>
      <c r="X57" s="87"/>
      <c r="AA57" s="87"/>
      <c r="AD57" s="87"/>
      <c r="AW57" s="85" t="s">
        <v>125</v>
      </c>
      <c r="AX57" s="97">
        <f>AX56/AX55</f>
        <v>0.46804655685981367</v>
      </c>
      <c r="BQ57" s="78"/>
      <c r="BR57" s="78"/>
      <c r="BS57" s="78"/>
      <c r="BT57" s="78"/>
      <c r="BU57" s="78"/>
      <c r="DK57" s="85" t="s">
        <v>125</v>
      </c>
      <c r="DL57" s="84">
        <f>DL56/DL55</f>
        <v>0.13440361133851197</v>
      </c>
    </row>
    <row r="58" spans="10:119">
      <c r="L58" s="87"/>
      <c r="O58" s="87"/>
      <c r="R58" s="87"/>
      <c r="U58" s="87"/>
      <c r="X58" s="87"/>
      <c r="AA58" s="87"/>
      <c r="AD58" s="87"/>
      <c r="AW58" s="83" t="s">
        <v>124</v>
      </c>
      <c r="AX58" s="82">
        <f>AX55+AX56</f>
        <v>8.6370072428585694</v>
      </c>
      <c r="BQ58" s="78"/>
      <c r="BR58" s="78"/>
      <c r="BS58" s="78"/>
      <c r="BT58" s="78"/>
      <c r="BU58" s="78"/>
      <c r="DK58" s="83" t="s">
        <v>124</v>
      </c>
      <c r="DL58" s="82">
        <f>DL55+DL56</f>
        <v>3.9636062180167606</v>
      </c>
      <c r="DN58" s="89"/>
      <c r="DO58" s="88"/>
    </row>
    <row r="59" spans="10:119" ht="13.5" thickBot="1">
      <c r="L59" s="87"/>
      <c r="O59" s="87"/>
      <c r="R59" s="87"/>
      <c r="U59" s="87"/>
      <c r="X59" s="87"/>
      <c r="AA59" s="87"/>
      <c r="AD59" s="87"/>
      <c r="AW59" s="81" t="s">
        <v>123</v>
      </c>
      <c r="AX59" s="80">
        <f>AX55-AX56</f>
        <v>3.1296594238080959</v>
      </c>
      <c r="BQ59" s="78"/>
      <c r="BR59" s="78"/>
      <c r="BS59" s="78"/>
      <c r="BT59" s="78"/>
      <c r="BU59" s="78"/>
      <c r="DK59" s="81" t="s">
        <v>123</v>
      </c>
      <c r="DL59" s="80">
        <f>DL55-DL56</f>
        <v>3.0243937819832389</v>
      </c>
      <c r="DN59" s="79"/>
      <c r="DO59" s="79"/>
    </row>
    <row r="60" spans="10:119">
      <c r="L60" s="87"/>
      <c r="O60" s="87"/>
      <c r="R60" s="87"/>
      <c r="U60" s="87"/>
      <c r="X60" s="87"/>
      <c r="AA60" s="87"/>
      <c r="AD60" s="87"/>
      <c r="AW60" s="89"/>
      <c r="AX60" s="88"/>
      <c r="BQ60" s="78"/>
      <c r="BR60" s="78"/>
      <c r="BS60" s="78"/>
      <c r="BT60" s="78"/>
      <c r="BU60" s="78"/>
    </row>
    <row r="61" spans="10:119" ht="13.5" thickBot="1">
      <c r="L61" s="87"/>
      <c r="O61" s="87"/>
      <c r="R61" s="87"/>
      <c r="U61" s="87"/>
      <c r="X61" s="87"/>
      <c r="AA61" s="87"/>
      <c r="AD61" s="87"/>
      <c r="AW61" s="89"/>
      <c r="AX61" s="88"/>
      <c r="BQ61" s="78"/>
      <c r="BR61" s="78"/>
      <c r="BS61" s="78"/>
      <c r="BT61" s="78"/>
      <c r="BU61" s="78"/>
    </row>
    <row r="62" spans="10:119">
      <c r="J62" s="79"/>
      <c r="K62" s="79"/>
      <c r="L62" s="87"/>
      <c r="O62" s="87"/>
      <c r="R62" s="87"/>
      <c r="U62" s="87"/>
      <c r="X62" s="87"/>
      <c r="AA62" s="87"/>
      <c r="AD62" s="87"/>
      <c r="AW62" s="182" t="s">
        <v>131</v>
      </c>
      <c r="AX62" s="184"/>
      <c r="BQ62" s="78"/>
      <c r="BR62" s="78"/>
      <c r="BS62" s="78"/>
      <c r="BT62" s="78"/>
      <c r="BU62" s="78"/>
    </row>
    <row r="63" spans="10:119" ht="13.5" thickBot="1">
      <c r="J63" s="79"/>
      <c r="K63" s="79"/>
      <c r="L63" s="87"/>
      <c r="O63" s="87"/>
      <c r="R63" s="87"/>
      <c r="S63" s="89"/>
      <c r="T63" s="88"/>
      <c r="U63" s="87"/>
      <c r="X63" s="87"/>
      <c r="AA63" s="87"/>
      <c r="AD63" s="87"/>
      <c r="AW63" s="94" t="s">
        <v>130</v>
      </c>
      <c r="AX63" s="92">
        <v>5.01</v>
      </c>
      <c r="BQ63" s="78"/>
      <c r="BR63" s="78"/>
      <c r="BS63" s="78"/>
      <c r="BT63" s="78"/>
      <c r="BU63" s="78"/>
    </row>
    <row r="64" spans="10:119">
      <c r="J64" s="79"/>
      <c r="K64" s="79"/>
      <c r="O64" s="79"/>
      <c r="AA64" s="79"/>
      <c r="AW64" s="94" t="s">
        <v>129</v>
      </c>
      <c r="AX64" s="92">
        <v>5.0999999999999996</v>
      </c>
      <c r="BQ64" s="78"/>
      <c r="BR64" s="78"/>
      <c r="BS64" s="78"/>
      <c r="BT64" s="78"/>
      <c r="BU64" s="78"/>
      <c r="CY64" s="193"/>
      <c r="CZ64" s="194"/>
    </row>
    <row r="65" spans="10:113">
      <c r="J65" s="79"/>
      <c r="K65" s="79"/>
      <c r="AW65" s="93" t="s">
        <v>128</v>
      </c>
      <c r="AX65" s="92">
        <v>3.5</v>
      </c>
      <c r="BQ65" s="78"/>
      <c r="BR65" s="78"/>
      <c r="BS65" s="78"/>
      <c r="BT65" s="78"/>
      <c r="BU65" s="78"/>
      <c r="CY65" s="111"/>
      <c r="CZ65" s="137"/>
    </row>
    <row r="66" spans="10:113">
      <c r="J66" s="79"/>
      <c r="K66" s="79"/>
      <c r="AW66" s="93"/>
      <c r="AX66" s="92"/>
      <c r="BQ66" s="78"/>
      <c r="BR66" s="78"/>
      <c r="BS66" s="78"/>
      <c r="BT66" s="78"/>
      <c r="BU66" s="78"/>
      <c r="CY66" s="111"/>
      <c r="CZ66" s="137"/>
    </row>
    <row r="67" spans="10:113">
      <c r="J67" s="79"/>
      <c r="K67" s="79"/>
      <c r="X67" s="79"/>
      <c r="AW67" s="91" t="s">
        <v>127</v>
      </c>
      <c r="AX67" s="90">
        <f>AVERAGE(AX63:AX65)</f>
        <v>4.5366666666666662</v>
      </c>
      <c r="BQ67" s="78"/>
      <c r="BR67" s="78"/>
      <c r="BS67" s="78"/>
      <c r="CY67" s="138"/>
      <c r="CZ67" s="139"/>
    </row>
    <row r="68" spans="10:113" ht="15">
      <c r="U68" s="79"/>
      <c r="BQ68" s="78"/>
      <c r="BR68" s="78"/>
      <c r="BS68" s="78"/>
      <c r="DH68" s="180"/>
      <c r="DI68" s="181"/>
    </row>
    <row r="69" spans="10:113">
      <c r="DH69" s="148"/>
      <c r="DI69" s="149"/>
    </row>
    <row r="70" spans="10:113">
      <c r="DH70" s="150"/>
      <c r="DI70" s="151"/>
    </row>
    <row r="71" spans="10:113">
      <c r="DH71" s="150"/>
      <c r="DI71" s="151"/>
    </row>
    <row r="72" spans="10:113">
      <c r="DH72" s="150"/>
      <c r="DI72" s="151"/>
    </row>
    <row r="73" spans="10:113">
      <c r="DH73" s="152"/>
      <c r="DI73" s="153"/>
    </row>
    <row r="74" spans="10:113">
      <c r="DH74" s="154"/>
      <c r="DI74" s="155"/>
    </row>
    <row r="75" spans="10:113">
      <c r="DH75" s="154"/>
      <c r="DI75" s="156"/>
    </row>
    <row r="76" spans="10:113">
      <c r="DH76" s="157"/>
      <c r="DI76" s="158"/>
    </row>
    <row r="77" spans="10:113">
      <c r="DH77" s="157"/>
      <c r="DI77" s="158"/>
    </row>
  </sheetData>
  <mergeCells count="168">
    <mergeCell ref="EC9:ED9"/>
    <mergeCell ref="EF9:EG9"/>
    <mergeCell ref="DZ21:EA21"/>
    <mergeCell ref="A1:B1"/>
    <mergeCell ref="DK49:DL49"/>
    <mergeCell ref="DE26:DF26"/>
    <mergeCell ref="DB28:DC28"/>
    <mergeCell ref="DB40:DC40"/>
    <mergeCell ref="DZ11:EA11"/>
    <mergeCell ref="DK34:DL34"/>
    <mergeCell ref="DB15:DC15"/>
    <mergeCell ref="CY25:CZ25"/>
    <mergeCell ref="BO31:BP31"/>
    <mergeCell ref="BR17:BS17"/>
    <mergeCell ref="BR31:BS31"/>
    <mergeCell ref="BU18:BV18"/>
    <mergeCell ref="CA16:CB16"/>
    <mergeCell ref="CA30:CB30"/>
    <mergeCell ref="BX17:BY17"/>
    <mergeCell ref="DT13:DU13"/>
    <mergeCell ref="DT24:DU24"/>
    <mergeCell ref="ER15:ES15"/>
    <mergeCell ref="DH15:DI15"/>
    <mergeCell ref="EX31:EY31"/>
    <mergeCell ref="FV15:FW15"/>
    <mergeCell ref="FV28:FW28"/>
    <mergeCell ref="EI34:EJ34"/>
    <mergeCell ref="FG15:FH15"/>
    <mergeCell ref="FJ15:FK15"/>
    <mergeCell ref="FJ27:FK27"/>
    <mergeCell ref="FD17:FE17"/>
    <mergeCell ref="FD32:FE32"/>
    <mergeCell ref="EI18:EJ18"/>
    <mergeCell ref="EX17:EY17"/>
    <mergeCell ref="EO27:EP27"/>
    <mergeCell ref="EU17:EV17"/>
    <mergeCell ref="EU31:EV31"/>
    <mergeCell ref="FA16:FB16"/>
    <mergeCell ref="FA30:FB30"/>
    <mergeCell ref="ER28:ES28"/>
    <mergeCell ref="DQ32:DR32"/>
    <mergeCell ref="AQ36:AR36"/>
    <mergeCell ref="AT17:AU17"/>
    <mergeCell ref="AT31:AU31"/>
    <mergeCell ref="AW18:AX18"/>
    <mergeCell ref="AW34:AX34"/>
    <mergeCell ref="AW48:AX48"/>
    <mergeCell ref="BI28:BJ28"/>
    <mergeCell ref="BL26:BM26"/>
    <mergeCell ref="FY14:FZ14"/>
    <mergeCell ref="FS15:FT15"/>
    <mergeCell ref="FM15:FN15"/>
    <mergeCell ref="FM27:FN27"/>
    <mergeCell ref="FP14:FQ14"/>
    <mergeCell ref="DK18:DL18"/>
    <mergeCell ref="DE15:DF15"/>
    <mergeCell ref="CA44:CB44"/>
    <mergeCell ref="AQ19:AR19"/>
    <mergeCell ref="BF30:BG30"/>
    <mergeCell ref="BF16:BG16"/>
    <mergeCell ref="DH28:DI28"/>
    <mergeCell ref="CD17:CE17"/>
    <mergeCell ref="CV31:CW31"/>
    <mergeCell ref="AZ24:BA24"/>
    <mergeCell ref="CY34:CZ34"/>
    <mergeCell ref="AW62:AX62"/>
    <mergeCell ref="AZ13:BA13"/>
    <mergeCell ref="BC18:BD18"/>
    <mergeCell ref="BC31:BD31"/>
    <mergeCell ref="FS1:FT1"/>
    <mergeCell ref="FV1:FW1"/>
    <mergeCell ref="FY1:FZ1"/>
    <mergeCell ref="BU33:BV33"/>
    <mergeCell ref="CG18:CH18"/>
    <mergeCell ref="CP31:CQ31"/>
    <mergeCell ref="CS18:CT18"/>
    <mergeCell ref="CS31:CT31"/>
    <mergeCell ref="DQ13:DR13"/>
    <mergeCell ref="DQ23:DR23"/>
    <mergeCell ref="EO15:EP15"/>
    <mergeCell ref="EO1:EP1"/>
    <mergeCell ref="ER1:ES1"/>
    <mergeCell ref="EU1:EV1"/>
    <mergeCell ref="EX1:EY1"/>
    <mergeCell ref="FA1:FB1"/>
    <mergeCell ref="FD1:FE1"/>
    <mergeCell ref="FG1:FH1"/>
    <mergeCell ref="FJ1:FK1"/>
    <mergeCell ref="FM1:FN1"/>
    <mergeCell ref="FP1:FQ1"/>
    <mergeCell ref="CJ19:CK19"/>
    <mergeCell ref="CM18:CN18"/>
    <mergeCell ref="CP17:CQ17"/>
    <mergeCell ref="D1:E1"/>
    <mergeCell ref="Y1:Z1"/>
    <mergeCell ref="AB1:AC1"/>
    <mergeCell ref="AE1:AF1"/>
    <mergeCell ref="BF1:BG1"/>
    <mergeCell ref="AN16:AO16"/>
    <mergeCell ref="BI1:BJ1"/>
    <mergeCell ref="BL1:BM1"/>
    <mergeCell ref="BI16:BJ16"/>
    <mergeCell ref="BL14:BM14"/>
    <mergeCell ref="CD1:CE1"/>
    <mergeCell ref="CG1:CH1"/>
    <mergeCell ref="BO1:BP1"/>
    <mergeCell ref="BR1:BS1"/>
    <mergeCell ref="BU1:BV1"/>
    <mergeCell ref="BX1:BY1"/>
    <mergeCell ref="CA1:CB1"/>
    <mergeCell ref="DN1:DO1"/>
    <mergeCell ref="CV17:CW17"/>
    <mergeCell ref="BO17:BP17"/>
    <mergeCell ref="A18:B18"/>
    <mergeCell ref="A34:B34"/>
    <mergeCell ref="D18:E18"/>
    <mergeCell ref="D34:E34"/>
    <mergeCell ref="G18:H18"/>
    <mergeCell ref="V32:W32"/>
    <mergeCell ref="AH17:AI17"/>
    <mergeCell ref="AH32:AI32"/>
    <mergeCell ref="AK17:AL17"/>
    <mergeCell ref="M32:N32"/>
    <mergeCell ref="S32:T32"/>
    <mergeCell ref="AK32:AL32"/>
    <mergeCell ref="V18:W18"/>
    <mergeCell ref="AK44:AL44"/>
    <mergeCell ref="AN29:AO29"/>
    <mergeCell ref="G1:H1"/>
    <mergeCell ref="J1:K1"/>
    <mergeCell ref="M1:N1"/>
    <mergeCell ref="P1:Q1"/>
    <mergeCell ref="J18:K18"/>
    <mergeCell ref="M18:N18"/>
    <mergeCell ref="S18:T18"/>
    <mergeCell ref="S1:T1"/>
    <mergeCell ref="V1:W1"/>
    <mergeCell ref="DW12:DX12"/>
    <mergeCell ref="AN1:AO1"/>
    <mergeCell ref="AT1:AU1"/>
    <mergeCell ref="AH1:AI1"/>
    <mergeCell ref="AK1:AL1"/>
    <mergeCell ref="AQ1:AR1"/>
    <mergeCell ref="AW1:AX1"/>
    <mergeCell ref="AZ1:BA1"/>
    <mergeCell ref="BC1:BD1"/>
    <mergeCell ref="CJ1:CK1"/>
    <mergeCell ref="CS1:CT1"/>
    <mergeCell ref="CV1:CW1"/>
    <mergeCell ref="EL1:EM1"/>
    <mergeCell ref="EF1:EG1"/>
    <mergeCell ref="DQ1:DR1"/>
    <mergeCell ref="DT1:DU1"/>
    <mergeCell ref="DW1:DX1"/>
    <mergeCell ref="DZ1:EA1"/>
    <mergeCell ref="EC1:ED1"/>
    <mergeCell ref="EI1:EJ1"/>
    <mergeCell ref="DH68:DI68"/>
    <mergeCell ref="DH39:DI39"/>
    <mergeCell ref="CY1:CZ1"/>
    <mergeCell ref="DB1:DC1"/>
    <mergeCell ref="DE1:DF1"/>
    <mergeCell ref="DH1:DI1"/>
    <mergeCell ref="DK1:DL1"/>
    <mergeCell ref="CM1:CN1"/>
    <mergeCell ref="CP1:CQ1"/>
    <mergeCell ref="CY64:CZ64"/>
    <mergeCell ref="CY14:CZ14"/>
  </mergeCells>
  <pageMargins left="0.511811024" right="0.511811024" top="0.78740157499999996" bottom="0.78740157499999996" header="0.31496062000000002" footer="0.31496062000000002"/>
  <pageSetup paperSize="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Folha1</vt:lpstr>
      <vt:lpstr>Planilha1</vt:lpstr>
      <vt:lpstr>Folha1!Area_de_impressao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Daiane Hilario Rosa</dc:creator>
  <cp:lastModifiedBy>Daiane Hilario Rosa</cp:lastModifiedBy>
  <cp:lastPrinted>2025-04-30T13:24:49Z</cp:lastPrinted>
  <dcterms:created xsi:type="dcterms:W3CDTF">2025-03-24T19:58:54Z</dcterms:created>
  <dcterms:modified xsi:type="dcterms:W3CDTF">2025-06-05T16:11:35Z</dcterms:modified>
</cp:coreProperties>
</file>